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57040EFF-C12D-4E8E-A001-8E82B53B2805}" xr6:coauthVersionLast="47" xr6:coauthVersionMax="47" xr10:uidLastSave="{00000000-0000-0000-0000-000000000000}"/>
  <bookViews>
    <workbookView xWindow="5805" yWindow="1740" windowWidth="26280" windowHeight="24630" tabRatio="500" activeTab="1" xr2:uid="{00000000-000D-0000-FFFF-FFFF00000000}"/>
  </bookViews>
  <sheets>
    <sheet name="liste_clients" sheetId="4" r:id="rId1"/>
    <sheet name="fiche" sheetId="5" r:id="rId2"/>
  </sheets>
  <definedNames>
    <definedName name="liste_clients">#REF!</definedName>
    <definedName name="marques">#REF!</definedName>
    <definedName name="numer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5" l="1"/>
  <c r="B8" i="5"/>
  <c r="B7" i="5"/>
  <c r="B6" i="5"/>
  <c r="E7" i="5"/>
  <c r="E3" i="5"/>
  <c r="E4" i="5"/>
  <c r="E6" i="5"/>
  <c r="E5" i="5"/>
  <c r="B2" i="5"/>
  <c r="B9" i="5"/>
  <c r="B4" i="5"/>
  <c r="E9" i="5" l="1"/>
</calcChain>
</file>

<file path=xl/sharedStrings.xml><?xml version="1.0" encoding="utf-8"?>
<sst xmlns="http://schemas.openxmlformats.org/spreadsheetml/2006/main" count="117" uniqueCount="79">
  <si>
    <t>Titre</t>
  </si>
  <si>
    <t>Prénom</t>
  </si>
  <si>
    <t>Nom</t>
  </si>
  <si>
    <t>Société</t>
  </si>
  <si>
    <t>Adresse</t>
  </si>
  <si>
    <t>Ville</t>
  </si>
  <si>
    <t>Code_postal</t>
  </si>
  <si>
    <t>Modèle</t>
  </si>
  <si>
    <t>Marque</t>
  </si>
  <si>
    <t>Kilométrage</t>
  </si>
  <si>
    <t>Date facture</t>
  </si>
  <si>
    <t>Montant</t>
  </si>
  <si>
    <t>Monsieur</t>
  </si>
  <si>
    <t>Peugeot</t>
  </si>
  <si>
    <t>Madame</t>
  </si>
  <si>
    <t xml:space="preserve">Monsieur </t>
  </si>
  <si>
    <t>Pizza2000</t>
  </si>
  <si>
    <t>R5</t>
  </si>
  <si>
    <t>Renault</t>
  </si>
  <si>
    <t>BX</t>
  </si>
  <si>
    <t>Citröen</t>
  </si>
  <si>
    <t>49 Express</t>
  </si>
  <si>
    <t>Colisexpress</t>
  </si>
  <si>
    <t>Kangoo</t>
  </si>
  <si>
    <t>Fleurdomicile</t>
  </si>
  <si>
    <t>Scénic</t>
  </si>
  <si>
    <t>FICHE CLIENT</t>
  </si>
  <si>
    <t>Code Postal</t>
  </si>
  <si>
    <t>Le véhicule</t>
  </si>
  <si>
    <t>Date dernière visite</t>
  </si>
  <si>
    <t>Rappel</t>
  </si>
  <si>
    <t>LACTI</t>
  </si>
  <si>
    <t>MENAIRE</t>
  </si>
  <si>
    <t>SANTINI</t>
  </si>
  <si>
    <t>LEVAL</t>
  </si>
  <si>
    <t>CARMINA</t>
  </si>
  <si>
    <t>COSSOLE</t>
  </si>
  <si>
    <t>TAMBIEN</t>
  </si>
  <si>
    <t>OVET</t>
  </si>
  <si>
    <t>LALINA</t>
  </si>
  <si>
    <t>MAXIMA</t>
  </si>
  <si>
    <t>NICE</t>
  </si>
  <si>
    <t>LA TRINITE</t>
  </si>
  <si>
    <t>ANTIBES</t>
  </si>
  <si>
    <t>GRASSE</t>
  </si>
  <si>
    <t>ST LAURENT DU VAR</t>
  </si>
  <si>
    <t>VENCE</t>
  </si>
  <si>
    <t>CAGNES SUR MER</t>
  </si>
  <si>
    <t>4 RUE DE L'ESPINOUSE</t>
  </si>
  <si>
    <t>2 RUE MONTESQUIEU</t>
  </si>
  <si>
    <t>52 RUE PASTEUR</t>
  </si>
  <si>
    <t>3 RUE DES CAPITALES</t>
  </si>
  <si>
    <t>10 IMPASSE DES CRIQUETS</t>
  </si>
  <si>
    <t>11 LOT DU JEU DE  MAIL</t>
  </si>
  <si>
    <t>1 RUE D ALEMBERT</t>
  </si>
  <si>
    <t>SYLVIE</t>
  </si>
  <si>
    <t>LAURENT</t>
  </si>
  <si>
    <t>YANNICK</t>
  </si>
  <si>
    <t>CHRISTIAN</t>
  </si>
  <si>
    <t>NICOLE</t>
  </si>
  <si>
    <t>NATHALIE</t>
  </si>
  <si>
    <t>ANNE MARIE</t>
  </si>
  <si>
    <t>DOMINIQUE</t>
  </si>
  <si>
    <t>MICHEL</t>
  </si>
  <si>
    <t>EMMANUEL</t>
  </si>
  <si>
    <t>Mag Photo</t>
  </si>
  <si>
    <t>10 RUE MARCEL CAINE</t>
  </si>
  <si>
    <t>10 RUE DU PONT</t>
  </si>
  <si>
    <t>Yaris</t>
  </si>
  <si>
    <t>Toyota</t>
  </si>
  <si>
    <t>ZX</t>
  </si>
  <si>
    <t>Civilité</t>
  </si>
  <si>
    <t>Type intervention</t>
  </si>
  <si>
    <t>101 CHEMIN RURAL</t>
  </si>
  <si>
    <t>Prius</t>
  </si>
  <si>
    <t>Vidange</t>
  </si>
  <si>
    <t>Type Intervention</t>
  </si>
  <si>
    <t>Individuel</t>
  </si>
  <si>
    <t>DATE DU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</si>
</sst>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[$€-407];[Red]\-#,##0.00\ [$€-407]"/>
    <numFmt numFmtId="165" formatCode="00000"/>
    <numFmt numFmtId="166" formatCode="#,##0.00\ &quot;€&quot;"/>
  </numFmts>
  <fonts count="9" x14ac:knownFonts="1">
    <font>
      <sz val="10"/>
      <name val="Arial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1" fillId="0" borderId="0" applyBorder="0" applyAlignment="0" applyProtection="0"/>
    <xf numFmtId="0" fontId="3" fillId="2" borderId="0" applyFont="0" applyBorder="0" applyAlignment="0" applyProtection="0"/>
    <xf numFmtId="0" fontId="3" fillId="0" borderId="0" applyFont="0" applyBorder="0" applyAlignment="0" applyProtection="0"/>
    <xf numFmtId="0" fontId="3" fillId="0" borderId="0" applyFont="0" applyBorder="0" applyAlignment="0" applyProtection="0"/>
    <xf numFmtId="0" fontId="3" fillId="0" borderId="0" applyFont="0" applyBorder="0" applyAlignment="0" applyProtection="0"/>
    <xf numFmtId="0" fontId="3" fillId="0" borderId="0" applyFont="0" applyBorder="0" applyProtection="0">
      <alignment horizontal="left"/>
    </xf>
    <xf numFmtId="0" fontId="2" fillId="0" borderId="0" applyBorder="0" applyProtection="0">
      <alignment horizontal="left"/>
    </xf>
    <xf numFmtId="0" fontId="2" fillId="0" borderId="0" applyBorder="0" applyAlignment="0" applyProtection="0"/>
    <xf numFmtId="0" fontId="3" fillId="0" borderId="0" applyFont="0" applyBorder="0" applyAlignment="0" applyProtection="0"/>
    <xf numFmtId="0" fontId="3" fillId="0" borderId="0" applyFont="0" applyBorder="0" applyAlignment="0" applyProtection="0"/>
    <xf numFmtId="0" fontId="3" fillId="0" borderId="0" applyFont="0" applyBorder="0" applyAlignment="0" applyProtection="0"/>
    <xf numFmtId="0" fontId="3" fillId="0" borderId="0" applyFont="0" applyBorder="0" applyProtection="0">
      <alignment horizontal="left"/>
    </xf>
    <xf numFmtId="0" fontId="2" fillId="0" borderId="0" applyBorder="0" applyProtection="0">
      <alignment horizontal="left"/>
    </xf>
    <xf numFmtId="0" fontId="2" fillId="0" borderId="0" applyBorder="0" applyAlignment="0" applyProtection="0"/>
  </cellStyleXfs>
  <cellXfs count="20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5" fontId="4" fillId="0" borderId="0" xfId="0" applyNumberFormat="1" applyFont="1"/>
    <xf numFmtId="14" fontId="4" fillId="0" borderId="0" xfId="0" applyNumberFormat="1" applyFont="1"/>
    <xf numFmtId="8" fontId="4" fillId="0" borderId="0" xfId="0" applyNumberFormat="1" applyFont="1"/>
    <xf numFmtId="165" fontId="5" fillId="0" borderId="0" xfId="0" applyNumberFormat="1" applyFont="1"/>
    <xf numFmtId="49" fontId="4" fillId="0" borderId="0" xfId="0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166" fontId="6" fillId="3" borderId="1" xfId="0" applyNumberFormat="1" applyFont="1" applyFill="1" applyBorder="1" applyAlignment="1">
      <alignment horizontal="right" vertical="center"/>
    </xf>
    <xf numFmtId="14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5">
    <cellStyle name="Catégorie de la table dynamique" xfId="12" xr:uid="{00000000-0005-0000-0000-000011000000}"/>
    <cellStyle name="Champ de la table dynamique" xfId="9" xr:uid="{00000000-0005-0000-0000-00000E000000}"/>
    <cellStyle name="Coin de la table dynamique" xfId="10" xr:uid="{00000000-0005-0000-0000-00000F000000}"/>
    <cellStyle name="max" xfId="2" xr:uid="{00000000-0005-0000-0000-000007000000}"/>
    <cellStyle name="Normal" xfId="0" builtinId="0"/>
    <cellStyle name="Résultat de la table dynamique" xfId="14" xr:uid="{00000000-0005-0000-0000-000013000000}"/>
    <cellStyle name="Résultat2" xfId="1" xr:uid="{00000000-0005-0000-0000-000006000000}"/>
    <cellStyle name="Table du pilote - Catégorie" xfId="6" xr:uid="{00000000-0005-0000-0000-00000B000000}"/>
    <cellStyle name="Table du pilote - Champ" xfId="3" xr:uid="{00000000-0005-0000-0000-000008000000}"/>
    <cellStyle name="Table du pilote - Coin" xfId="4" xr:uid="{00000000-0005-0000-0000-000009000000}"/>
    <cellStyle name="Table du pilote - Résultat" xfId="8" xr:uid="{00000000-0005-0000-0000-00000D000000}"/>
    <cellStyle name="Table du pilote - Titre" xfId="7" xr:uid="{00000000-0005-0000-0000-00000C000000}"/>
    <cellStyle name="Table du pilote - Valeur" xfId="5" xr:uid="{00000000-0005-0000-0000-00000A000000}"/>
    <cellStyle name="Titre de la table dynamique" xfId="13" xr:uid="{00000000-0005-0000-0000-000012000000}"/>
    <cellStyle name="Valeur de la table dynamique" xfId="11" xr:uid="{00000000-0005-0000-0000-00001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4B940-4C0D-46B6-BE25-874DABCC6A64}">
  <dimension ref="A1:M11"/>
  <sheetViews>
    <sheetView workbookViewId="0">
      <selection activeCell="E17" sqref="E17"/>
    </sheetView>
  </sheetViews>
  <sheetFormatPr baseColWidth="10" defaultRowHeight="15.75" x14ac:dyDescent="0.25"/>
  <cols>
    <col min="1" max="1" width="15.7109375" style="3" customWidth="1"/>
    <col min="2" max="2" width="20.7109375" style="2" customWidth="1"/>
    <col min="3" max="3" width="15.28515625" style="3" customWidth="1"/>
    <col min="4" max="4" width="13.42578125" style="3" bestFit="1" customWidth="1"/>
    <col min="5" max="5" width="26.42578125" style="3" bestFit="1" customWidth="1"/>
    <col min="6" max="6" width="20.42578125" style="3" bestFit="1" customWidth="1"/>
    <col min="7" max="7" width="21" style="3" bestFit="1" customWidth="1"/>
    <col min="8" max="8" width="15.5703125" style="2" customWidth="1"/>
    <col min="9" max="9" width="17.85546875" style="3" customWidth="1"/>
    <col min="10" max="10" width="11.42578125" style="3"/>
    <col min="11" max="11" width="17.5703125" style="3" customWidth="1"/>
    <col min="12" max="12" width="14.28515625" style="3" customWidth="1"/>
    <col min="13" max="13" width="19" style="3" customWidth="1"/>
    <col min="14" max="16384" width="11.42578125" style="3"/>
  </cols>
  <sheetData>
    <row r="1" spans="1:13" x14ac:dyDescent="0.25">
      <c r="A1" s="2" t="s">
        <v>0</v>
      </c>
      <c r="B1" s="2" t="s">
        <v>2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76</v>
      </c>
    </row>
    <row r="2" spans="1:13" x14ac:dyDescent="0.25">
      <c r="A2" s="3" t="s">
        <v>14</v>
      </c>
      <c r="B2" s="3" t="s">
        <v>31</v>
      </c>
      <c r="C2" s="3" t="s">
        <v>55</v>
      </c>
      <c r="D2" s="8" t="s">
        <v>65</v>
      </c>
      <c r="E2" s="3" t="s">
        <v>66</v>
      </c>
      <c r="F2" s="3" t="s">
        <v>41</v>
      </c>
      <c r="G2" s="4">
        <v>6000</v>
      </c>
      <c r="H2" s="2">
        <v>3008</v>
      </c>
      <c r="I2" s="3" t="s">
        <v>13</v>
      </c>
      <c r="J2" s="3">
        <v>145450</v>
      </c>
      <c r="K2" s="5">
        <v>45365</v>
      </c>
      <c r="L2" s="6">
        <v>352</v>
      </c>
      <c r="M2" s="3" t="s">
        <v>75</v>
      </c>
    </row>
    <row r="3" spans="1:13" x14ac:dyDescent="0.25">
      <c r="A3" s="3" t="s">
        <v>12</v>
      </c>
      <c r="B3" s="3" t="s">
        <v>32</v>
      </c>
      <c r="C3" s="3" t="s">
        <v>56</v>
      </c>
      <c r="D3" s="8" t="s">
        <v>77</v>
      </c>
      <c r="E3" s="3" t="s">
        <v>48</v>
      </c>
      <c r="F3" s="3" t="s">
        <v>42</v>
      </c>
      <c r="G3" s="4">
        <v>6340</v>
      </c>
      <c r="H3" s="2">
        <v>205</v>
      </c>
      <c r="I3" s="3" t="s">
        <v>13</v>
      </c>
      <c r="J3" s="3">
        <v>50450</v>
      </c>
      <c r="K3" s="5">
        <v>45209</v>
      </c>
      <c r="L3" s="6">
        <v>340</v>
      </c>
      <c r="M3" s="3" t="s">
        <v>75</v>
      </c>
    </row>
    <row r="4" spans="1:13" x14ac:dyDescent="0.25">
      <c r="A4" s="3" t="s">
        <v>12</v>
      </c>
      <c r="B4" s="3" t="s">
        <v>33</v>
      </c>
      <c r="C4" s="3" t="s">
        <v>57</v>
      </c>
      <c r="D4" s="8" t="s">
        <v>16</v>
      </c>
      <c r="E4" s="3" t="s">
        <v>49</v>
      </c>
      <c r="F4" s="3" t="s">
        <v>43</v>
      </c>
      <c r="G4" s="4">
        <v>6600</v>
      </c>
      <c r="H4" s="2" t="s">
        <v>17</v>
      </c>
      <c r="I4" s="3" t="s">
        <v>18</v>
      </c>
      <c r="J4" s="3">
        <v>225260</v>
      </c>
      <c r="K4" s="5">
        <v>45941</v>
      </c>
      <c r="L4" s="6">
        <v>337</v>
      </c>
      <c r="M4" s="3" t="s">
        <v>75</v>
      </c>
    </row>
    <row r="5" spans="1:13" x14ac:dyDescent="0.25">
      <c r="A5" s="3" t="s">
        <v>12</v>
      </c>
      <c r="B5" s="3" t="s">
        <v>34</v>
      </c>
      <c r="C5" s="3" t="s">
        <v>58</v>
      </c>
      <c r="D5" s="8" t="s">
        <v>77</v>
      </c>
      <c r="E5" s="3" t="s">
        <v>73</v>
      </c>
      <c r="F5" s="3" t="s">
        <v>44</v>
      </c>
      <c r="G5" s="4">
        <v>6520</v>
      </c>
      <c r="H5" s="2" t="s">
        <v>68</v>
      </c>
      <c r="I5" s="3" t="s">
        <v>69</v>
      </c>
      <c r="J5" s="3">
        <v>25280</v>
      </c>
      <c r="K5" s="5">
        <v>45211</v>
      </c>
      <c r="L5" s="6">
        <v>1911</v>
      </c>
      <c r="M5" s="3" t="s">
        <v>75</v>
      </c>
    </row>
    <row r="6" spans="1:13" x14ac:dyDescent="0.25">
      <c r="A6" s="3" t="s">
        <v>14</v>
      </c>
      <c r="B6" s="3" t="s">
        <v>35</v>
      </c>
      <c r="C6" s="3" t="s">
        <v>59</v>
      </c>
      <c r="D6" s="8" t="s">
        <v>77</v>
      </c>
      <c r="E6" s="3" t="s">
        <v>50</v>
      </c>
      <c r="F6" s="3" t="s">
        <v>45</v>
      </c>
      <c r="G6" s="4">
        <v>6700</v>
      </c>
      <c r="H6" s="2" t="s">
        <v>19</v>
      </c>
      <c r="I6" s="3" t="s">
        <v>20</v>
      </c>
      <c r="J6" s="3">
        <v>142300</v>
      </c>
      <c r="K6" s="5">
        <v>45392</v>
      </c>
      <c r="L6" s="6">
        <v>1249</v>
      </c>
      <c r="M6" s="3" t="s">
        <v>75</v>
      </c>
    </row>
    <row r="7" spans="1:13" x14ac:dyDescent="0.25">
      <c r="A7" s="3" t="s">
        <v>14</v>
      </c>
      <c r="B7" s="3" t="s">
        <v>36</v>
      </c>
      <c r="C7" s="3" t="s">
        <v>60</v>
      </c>
      <c r="D7" s="8" t="s">
        <v>21</v>
      </c>
      <c r="E7" s="3" t="s">
        <v>51</v>
      </c>
      <c r="F7" s="3" t="s">
        <v>44</v>
      </c>
      <c r="G7" s="4">
        <v>6520</v>
      </c>
      <c r="H7" s="2" t="s">
        <v>74</v>
      </c>
      <c r="I7" s="3" t="s">
        <v>69</v>
      </c>
      <c r="J7" s="3">
        <v>85440</v>
      </c>
      <c r="K7" s="5">
        <v>45384</v>
      </c>
      <c r="L7" s="6">
        <v>203</v>
      </c>
      <c r="M7" s="3" t="s">
        <v>75</v>
      </c>
    </row>
    <row r="8" spans="1:13" x14ac:dyDescent="0.25">
      <c r="A8" s="3" t="s">
        <v>14</v>
      </c>
      <c r="B8" s="3" t="s">
        <v>37</v>
      </c>
      <c r="C8" s="3" t="s">
        <v>61</v>
      </c>
      <c r="D8" s="8" t="s">
        <v>77</v>
      </c>
      <c r="E8" s="3" t="s">
        <v>52</v>
      </c>
      <c r="F8" s="3" t="s">
        <v>43</v>
      </c>
      <c r="G8" s="4">
        <v>6600</v>
      </c>
      <c r="H8" s="2">
        <v>308</v>
      </c>
      <c r="I8" s="3" t="s">
        <v>13</v>
      </c>
      <c r="J8" s="3">
        <v>121840</v>
      </c>
      <c r="K8" s="5">
        <v>45356</v>
      </c>
      <c r="L8" s="6">
        <v>2437</v>
      </c>
      <c r="M8" s="3" t="s">
        <v>75</v>
      </c>
    </row>
    <row r="9" spans="1:13" x14ac:dyDescent="0.25">
      <c r="A9" s="3" t="s">
        <v>12</v>
      </c>
      <c r="B9" s="3" t="s">
        <v>38</v>
      </c>
      <c r="C9" s="3" t="s">
        <v>62</v>
      </c>
      <c r="D9" s="8" t="s">
        <v>22</v>
      </c>
      <c r="E9" s="3" t="s">
        <v>67</v>
      </c>
      <c r="F9" s="3" t="s">
        <v>46</v>
      </c>
      <c r="G9" s="4">
        <v>6140</v>
      </c>
      <c r="H9" s="2" t="s">
        <v>23</v>
      </c>
      <c r="I9" s="3" t="s">
        <v>18</v>
      </c>
      <c r="J9" s="3">
        <v>45570</v>
      </c>
      <c r="K9" s="5">
        <v>45638</v>
      </c>
      <c r="L9" s="6">
        <v>859</v>
      </c>
      <c r="M9" s="3" t="s">
        <v>75</v>
      </c>
    </row>
    <row r="10" spans="1:13" x14ac:dyDescent="0.25">
      <c r="A10" s="3" t="s">
        <v>12</v>
      </c>
      <c r="B10" s="3" t="s">
        <v>39</v>
      </c>
      <c r="C10" s="3" t="s">
        <v>63</v>
      </c>
      <c r="D10" s="8" t="s">
        <v>77</v>
      </c>
      <c r="E10" s="3" t="s">
        <v>53</v>
      </c>
      <c r="F10" s="3" t="s">
        <v>41</v>
      </c>
      <c r="G10" s="4">
        <v>6000</v>
      </c>
      <c r="H10" s="2" t="s">
        <v>70</v>
      </c>
      <c r="I10" s="3" t="s">
        <v>20</v>
      </c>
      <c r="J10" s="3">
        <v>46250</v>
      </c>
      <c r="K10" s="5">
        <v>45663</v>
      </c>
      <c r="L10" s="6">
        <v>387</v>
      </c>
      <c r="M10" s="3" t="s">
        <v>75</v>
      </c>
    </row>
    <row r="11" spans="1:13" x14ac:dyDescent="0.25">
      <c r="A11" s="3" t="s">
        <v>15</v>
      </c>
      <c r="B11" s="3" t="s">
        <v>40</v>
      </c>
      <c r="C11" s="3" t="s">
        <v>64</v>
      </c>
      <c r="D11" s="8" t="s">
        <v>24</v>
      </c>
      <c r="E11" s="3" t="s">
        <v>54</v>
      </c>
      <c r="F11" s="3" t="s">
        <v>47</v>
      </c>
      <c r="G11" s="4">
        <v>6800</v>
      </c>
      <c r="H11" s="2" t="s">
        <v>25</v>
      </c>
      <c r="I11" s="3" t="s">
        <v>18</v>
      </c>
      <c r="J11" s="3">
        <v>125400</v>
      </c>
      <c r="K11" s="5">
        <v>45690</v>
      </c>
      <c r="L11" s="6">
        <v>753</v>
      </c>
      <c r="M11" s="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5E14A-86C0-43D0-B804-2F0BE9FDC197}">
  <dimension ref="A1:M14"/>
  <sheetViews>
    <sheetView tabSelected="1" workbookViewId="0">
      <selection activeCell="I17" sqref="I17"/>
    </sheetView>
  </sheetViews>
  <sheetFormatPr baseColWidth="10" defaultRowHeight="21" x14ac:dyDescent="0.35"/>
  <cols>
    <col min="1" max="1" width="26" style="1" customWidth="1"/>
    <col min="2" max="2" width="32.140625" style="1" bestFit="1" customWidth="1"/>
    <col min="3" max="3" width="3.28515625" style="1" customWidth="1"/>
    <col min="4" max="4" width="25.140625" style="1" bestFit="1" customWidth="1"/>
    <col min="5" max="5" width="25.28515625" style="1" customWidth="1"/>
    <col min="6" max="16384" width="11.42578125" style="1"/>
  </cols>
  <sheetData>
    <row r="1" spans="1:13" ht="29.25" customHeight="1" x14ac:dyDescent="0.35">
      <c r="A1" s="19" t="s">
        <v>26</v>
      </c>
      <c r="B1" s="19"/>
      <c r="C1" s="19"/>
      <c r="D1" s="19"/>
      <c r="E1" s="19"/>
    </row>
    <row r="2" spans="1:13" ht="29.25" customHeight="1" x14ac:dyDescent="0.35">
      <c r="A2" s="9" t="s">
        <v>71</v>
      </c>
      <c r="B2" s="13" t="str">
        <f>_xlfn.XLOOKUP($B$3,liste_clients!B:B,liste_clients!A:A,"")</f>
        <v>Monsieur</v>
      </c>
      <c r="C2" s="9"/>
      <c r="D2" s="18" t="s">
        <v>28</v>
      </c>
      <c r="E2" s="18"/>
    </row>
    <row r="3" spans="1:13" ht="29.25" customHeight="1" x14ac:dyDescent="0.35">
      <c r="A3" s="9" t="s">
        <v>2</v>
      </c>
      <c r="B3" s="16" t="s">
        <v>39</v>
      </c>
      <c r="C3" s="9"/>
      <c r="D3" s="9" t="s">
        <v>7</v>
      </c>
      <c r="E3" s="13" t="str">
        <f>_xlfn.XLOOKUP($B$3,liste_clients!B:B,liste_clients!H:H)</f>
        <v>ZX</v>
      </c>
    </row>
    <row r="4" spans="1:13" ht="29.25" customHeight="1" x14ac:dyDescent="0.35">
      <c r="A4" s="9" t="s">
        <v>1</v>
      </c>
      <c r="B4" s="13" t="str">
        <f>_xlfn.XLOOKUP($B$3,liste_clients!B:B,liste_clients!C:C)</f>
        <v>MICHEL</v>
      </c>
      <c r="C4" s="9"/>
      <c r="D4" s="9" t="s">
        <v>8</v>
      </c>
      <c r="E4" s="13" t="str">
        <f>_xlfn.XLOOKUP($B$3,liste_clients!B:B,liste_clients!I:I)</f>
        <v>Citröen</v>
      </c>
    </row>
    <row r="5" spans="1:13" ht="29.25" customHeight="1" x14ac:dyDescent="0.35">
      <c r="A5" s="9" t="s">
        <v>3</v>
      </c>
      <c r="B5" s="14" t="str">
        <f>_xlfn.XLOOKUP(B3,liste_clients!B2:B11,liste_clients!D2:D11)</f>
        <v>Individuel</v>
      </c>
      <c r="C5" s="9"/>
      <c r="D5" s="9" t="s">
        <v>29</v>
      </c>
      <c r="E5" s="12">
        <f>_xlfn.XLOOKUP($B$3,liste_clients!B:B,liste_clients!K:K)</f>
        <v>45663</v>
      </c>
      <c r="M5" s="7"/>
    </row>
    <row r="6" spans="1:13" ht="29.25" customHeight="1" x14ac:dyDescent="0.35">
      <c r="A6" s="9" t="s">
        <v>4</v>
      </c>
      <c r="B6" s="14" t="str">
        <f>_xlfn.XLOOKUP($B$3,liste_clients!B:B,liste_clients!E:E,)</f>
        <v>11 LOT DU JEU DE  MAIL</v>
      </c>
      <c r="C6" s="9"/>
      <c r="D6" s="9" t="s">
        <v>72</v>
      </c>
      <c r="E6" s="12" t="str">
        <f>_xlfn.XLOOKUP($B$3,liste_clients!B:B,liste_clients!M:M)</f>
        <v>Vidange</v>
      </c>
    </row>
    <row r="7" spans="1:13" ht="29.25" customHeight="1" x14ac:dyDescent="0.35">
      <c r="A7" s="9" t="s">
        <v>5</v>
      </c>
      <c r="B7" s="14" t="str">
        <f>_xlfn.XLOOKUP($B$3,liste_clients!B:B,liste_clients!F:F)</f>
        <v>NICE</v>
      </c>
      <c r="C7" s="9"/>
      <c r="D7" s="9" t="s">
        <v>11</v>
      </c>
      <c r="E7" s="11">
        <f>_xlfn.XLOOKUP($B$3,liste_clients!B:B,liste_clients!L:L)</f>
        <v>387</v>
      </c>
    </row>
    <row r="8" spans="1:13" ht="29.25" customHeight="1" x14ac:dyDescent="0.35">
      <c r="A8" s="9" t="s">
        <v>27</v>
      </c>
      <c r="B8" s="15">
        <f>_xlfn.XLOOKUP($B$3,liste_clients!B:B,liste_clients!G:G,)</f>
        <v>6000</v>
      </c>
      <c r="C8" s="9"/>
      <c r="D8" s="9"/>
      <c r="E8" s="10"/>
    </row>
    <row r="9" spans="1:13" ht="29.25" customHeight="1" x14ac:dyDescent="0.35">
      <c r="A9" s="9" t="s">
        <v>78</v>
      </c>
      <c r="B9" s="12">
        <f ca="1">TODAY()</f>
        <v>45924</v>
      </c>
      <c r="C9" s="9"/>
      <c r="D9" s="9" t="s">
        <v>30</v>
      </c>
      <c r="E9" s="17" t="str">
        <f ca="1">IF(AND(B9-E5&lt;360,E6="Vidange"),"non","oui")</f>
        <v>non</v>
      </c>
    </row>
    <row r="10" spans="1:13" ht="29.25" customHeight="1" x14ac:dyDescent="0.35"/>
    <row r="11" spans="1:13" ht="29.25" customHeight="1" x14ac:dyDescent="0.35"/>
    <row r="12" spans="1:13" ht="29.25" customHeight="1" x14ac:dyDescent="0.35"/>
    <row r="13" spans="1:13" ht="29.25" customHeight="1" x14ac:dyDescent="0.35"/>
    <row r="14" spans="1:13" ht="29.25" customHeight="1" x14ac:dyDescent="0.35"/>
  </sheetData>
  <mergeCells count="2">
    <mergeCell ref="D2:E2"/>
    <mergeCell ref="A1:E1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0E327E-6A5D-4825-B4C1-72CB5F264736}">
          <x14:formula1>
            <xm:f>liste_clients!$B$2:$B$25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liste_clients</vt:lpstr>
      <vt:lpstr>fiche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Caroux</dc:creator>
  <dc:description/>
  <cp:lastModifiedBy>Thierry Didoli</cp:lastModifiedBy>
  <cp:revision>15</cp:revision>
  <dcterms:created xsi:type="dcterms:W3CDTF">2003-04-10T13:33:37Z</dcterms:created>
  <dcterms:modified xsi:type="dcterms:W3CDTF">2025-09-24T15:37:37Z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</Properties>
</file>