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ux\Desktop\"/>
    </mc:Choice>
  </mc:AlternateContent>
  <xr:revisionPtr revIDLastSave="0" documentId="13_ncr:1_{40C5088A-019A-4D57-9238-ED9DED6B0C5A}" xr6:coauthVersionLast="47" xr6:coauthVersionMax="47" xr10:uidLastSave="{00000000-0000-0000-0000-000000000000}"/>
  <bookViews>
    <workbookView xWindow="14385" yWindow="5295" windowWidth="34635" windowHeight="16395" xr2:uid="{00000000-000D-0000-FFFF-FFFF00000000}"/>
  </bookViews>
  <sheets>
    <sheet name="Origin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C11" i="6"/>
  <c r="C10" i="6"/>
  <c r="C9" i="6"/>
  <c r="C8" i="6"/>
  <c r="C7" i="6"/>
  <c r="C13" i="6" s="1"/>
  <c r="B5" i="6"/>
  <c r="B15" i="6" l="1"/>
  <c r="B14" i="6"/>
</calcChain>
</file>

<file path=xl/sharedStrings.xml><?xml version="1.0" encoding="utf-8"?>
<sst xmlns="http://schemas.openxmlformats.org/spreadsheetml/2006/main" count="45" uniqueCount="39">
  <si>
    <t>ATTESTATION DE STAGE</t>
  </si>
  <si>
    <t>Période</t>
  </si>
  <si>
    <t>CGI-N1</t>
  </si>
  <si>
    <t>Comptabilité Gestion Informatique</t>
  </si>
  <si>
    <t>Niveau 1</t>
  </si>
  <si>
    <t>Compétences évaluées</t>
  </si>
  <si>
    <t>Notes</t>
  </si>
  <si>
    <t>Comptabilité Gestion</t>
  </si>
  <si>
    <t>Informatique</t>
  </si>
  <si>
    <t>Moyenne</t>
  </si>
  <si>
    <t>Comptabilité générale</t>
  </si>
  <si>
    <t>Fiscalité</t>
  </si>
  <si>
    <t>Word</t>
  </si>
  <si>
    <t>Excel</t>
  </si>
  <si>
    <t>Access</t>
  </si>
  <si>
    <t>Stagiaires</t>
  </si>
  <si>
    <t>Notes / 20</t>
  </si>
  <si>
    <t>informatique</t>
  </si>
  <si>
    <t>CG</t>
  </si>
  <si>
    <t>Gestion</t>
  </si>
  <si>
    <t>Acces</t>
  </si>
  <si>
    <t>Code</t>
  </si>
  <si>
    <t>Nom</t>
  </si>
  <si>
    <t>Prénom</t>
  </si>
  <si>
    <t>01</t>
  </si>
  <si>
    <t>02</t>
  </si>
  <si>
    <t>03</t>
  </si>
  <si>
    <t>04</t>
  </si>
  <si>
    <t>Guillon</t>
  </si>
  <si>
    <t>Jornet</t>
  </si>
  <si>
    <t>Blanc</t>
  </si>
  <si>
    <t>Millet</t>
  </si>
  <si>
    <t>Antoine</t>
  </si>
  <si>
    <t>Killian</t>
  </si>
  <si>
    <t>Pascal</t>
  </si>
  <si>
    <t>Guillaume</t>
  </si>
  <si>
    <t>Stage validé ou non validé</t>
  </si>
  <si>
    <t>Mention</t>
  </si>
  <si>
    <t>TABLEAU DES DONNEES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</si>
</sst>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4"/>
      <name val="Aptos Display"/>
      <family val="2"/>
    </font>
    <font>
      <b/>
      <sz val="14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" fillId="3" borderId="5" xfId="0" applyNumberFormat="1" applyFont="1" applyFill="1" applyBorder="1" applyAlignment="1">
      <alignment horizontal="center"/>
    </xf>
    <xf numFmtId="0" fontId="1" fillId="0" borderId="1" xfId="0" applyFont="1" applyBorder="1"/>
    <xf numFmtId="49" fontId="1" fillId="4" borderId="2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3" borderId="2" xfId="0" applyNumberFormat="1" applyFont="1" applyFill="1" applyBorder="1"/>
    <xf numFmtId="2" fontId="1" fillId="3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right" indent="2"/>
    </xf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F646-A672-485B-AF78-66C497A69E82}">
  <dimension ref="A1:J24"/>
  <sheetViews>
    <sheetView tabSelected="1" workbookViewId="0">
      <selection activeCell="K28" sqref="K28"/>
    </sheetView>
  </sheetViews>
  <sheetFormatPr baseColWidth="10" defaultColWidth="22.85546875" defaultRowHeight="18.75" x14ac:dyDescent="0.3"/>
  <cols>
    <col min="1" max="1" width="25.140625" style="4" bestFit="1" customWidth="1"/>
    <col min="2" max="2" width="25.7109375" style="4" bestFit="1" customWidth="1"/>
    <col min="3" max="3" width="12.7109375" style="4" bestFit="1" customWidth="1"/>
    <col min="4" max="4" width="11.140625" style="4" bestFit="1" customWidth="1"/>
    <col min="5" max="5" width="11.28515625" style="4" bestFit="1" customWidth="1"/>
    <col min="6" max="9" width="11.140625" style="4" bestFit="1" customWidth="1"/>
    <col min="10" max="10" width="13.140625" style="4" customWidth="1"/>
  </cols>
  <sheetData>
    <row r="1" spans="1:3" x14ac:dyDescent="0.3">
      <c r="A1" s="1" t="s">
        <v>0</v>
      </c>
      <c r="B1" s="2"/>
      <c r="C1" s="3" t="s">
        <v>1</v>
      </c>
    </row>
    <row r="2" spans="1:3" x14ac:dyDescent="0.3">
      <c r="A2" s="5"/>
      <c r="B2" s="6"/>
      <c r="C2" s="7">
        <v>38687</v>
      </c>
    </row>
    <row r="3" spans="1:3" x14ac:dyDescent="0.3">
      <c r="A3" s="8" t="s">
        <v>2</v>
      </c>
      <c r="B3" s="25" t="s">
        <v>3</v>
      </c>
      <c r="C3" s="26"/>
    </row>
    <row r="4" spans="1:3" x14ac:dyDescent="0.3">
      <c r="A4" s="8"/>
      <c r="B4" s="25" t="s">
        <v>4</v>
      </c>
      <c r="C4" s="26"/>
    </row>
    <row r="5" spans="1:3" ht="25.5" customHeight="1" x14ac:dyDescent="0.3">
      <c r="A5" s="9" t="s">
        <v>24</v>
      </c>
      <c r="B5" s="10" t="str">
        <f>CONCATENATE(VLOOKUP(A5,$A$20:$I$24,2,FALSE)," ",VLOOKUP(A5,A20:I24,3,FALSE))</f>
        <v>Guillon Antoine</v>
      </c>
      <c r="C5" s="11"/>
    </row>
    <row r="6" spans="1:3" ht="34.5" customHeight="1" x14ac:dyDescent="0.3">
      <c r="A6" s="5" t="s">
        <v>5</v>
      </c>
      <c r="B6" s="6"/>
      <c r="C6" s="12" t="s">
        <v>6</v>
      </c>
    </row>
    <row r="7" spans="1:3" x14ac:dyDescent="0.3">
      <c r="A7" s="13" t="s">
        <v>7</v>
      </c>
      <c r="B7" s="11" t="s">
        <v>10</v>
      </c>
      <c r="C7" s="14">
        <f>IF($A$5="","",VLOOKUP($A$5,$A$20:$I$24,4,FALSE))</f>
        <v>14</v>
      </c>
    </row>
    <row r="8" spans="1:3" x14ac:dyDescent="0.3">
      <c r="A8" s="13"/>
      <c r="B8" s="11" t="s">
        <v>11</v>
      </c>
      <c r="C8" s="14">
        <f>IF($A$5="","",VLOOKUP($A$5,$A$20:$I$24,5,FALSE))</f>
        <v>10</v>
      </c>
    </row>
    <row r="9" spans="1:3" x14ac:dyDescent="0.3">
      <c r="A9" s="13"/>
      <c r="B9" s="11" t="s">
        <v>19</v>
      </c>
      <c r="C9" s="14">
        <f>IF($A$5="","",VLOOKUP($A$5,$A$20:$I$24,6,FALSE))</f>
        <v>11</v>
      </c>
    </row>
    <row r="10" spans="1:3" x14ac:dyDescent="0.3">
      <c r="A10" s="13" t="s">
        <v>8</v>
      </c>
      <c r="B10" s="11" t="s">
        <v>12</v>
      </c>
      <c r="C10" s="14">
        <f>IF($A$5="","",VLOOKUP($A$5,$A$20:$I$24,7,FALSE))</f>
        <v>12</v>
      </c>
    </row>
    <row r="11" spans="1:3" x14ac:dyDescent="0.3">
      <c r="A11" s="13"/>
      <c r="B11" s="11" t="s">
        <v>13</v>
      </c>
      <c r="C11" s="14">
        <f>IF($A$5="","",VLOOKUP($A$5,$A$20:$I$24,8,FALSE))</f>
        <v>15</v>
      </c>
    </row>
    <row r="12" spans="1:3" x14ac:dyDescent="0.3">
      <c r="A12" s="13"/>
      <c r="B12" s="11" t="s">
        <v>14</v>
      </c>
      <c r="C12" s="14">
        <f>IF($A$5="","",VLOOKUP($A$5,$A$20:$I$24,9,FALSE))</f>
        <v>18</v>
      </c>
    </row>
    <row r="13" spans="1:3" ht="24" customHeight="1" x14ac:dyDescent="0.3">
      <c r="A13" s="27" t="s">
        <v>9</v>
      </c>
      <c r="B13" s="28"/>
      <c r="C13" s="15">
        <f>ROUNDUP(AVERAGE(C7:C12),0)</f>
        <v>14</v>
      </c>
    </row>
    <row r="14" spans="1:3" ht="37.5" x14ac:dyDescent="0.3">
      <c r="A14" s="16" t="s">
        <v>36</v>
      </c>
      <c r="B14" s="17" t="str">
        <f>IF(C13&gt;=10,"Stage Validé","Stage Non Validé")</f>
        <v>Stage Validé</v>
      </c>
      <c r="C14" s="17"/>
    </row>
    <row r="15" spans="1:3" x14ac:dyDescent="0.3">
      <c r="A15" s="16" t="s">
        <v>37</v>
      </c>
      <c r="B15" s="17" t="str">
        <f>IF(C13&gt;15,"Mention Très Bien",IF(C13&gt;12,"Mention Bien",""))</f>
        <v>Mention Bien</v>
      </c>
      <c r="C15" s="17"/>
    </row>
    <row r="16" spans="1:3" x14ac:dyDescent="0.3">
      <c r="A16" s="18"/>
      <c r="B16" s="19"/>
      <c r="C16" s="19"/>
    </row>
    <row r="17" spans="1:9" x14ac:dyDescent="0.3">
      <c r="A17" s="13" t="s">
        <v>38</v>
      </c>
      <c r="B17" s="13"/>
      <c r="C17" s="13"/>
      <c r="D17" s="13"/>
      <c r="E17" s="13"/>
      <c r="F17" s="13"/>
      <c r="G17" s="13"/>
      <c r="H17" s="13"/>
      <c r="I17" s="13"/>
    </row>
    <row r="18" spans="1:9" x14ac:dyDescent="0.3">
      <c r="A18" s="20" t="s">
        <v>15</v>
      </c>
      <c r="B18" s="20"/>
      <c r="C18" s="20"/>
      <c r="D18" s="21" t="s">
        <v>16</v>
      </c>
      <c r="E18" s="21"/>
      <c r="F18" s="21"/>
      <c r="G18" s="21"/>
      <c r="H18" s="21"/>
      <c r="I18" s="21"/>
    </row>
    <row r="19" spans="1:9" x14ac:dyDescent="0.3">
      <c r="A19" s="20"/>
      <c r="B19" s="20"/>
      <c r="C19" s="20"/>
      <c r="D19" s="21" t="s">
        <v>7</v>
      </c>
      <c r="E19" s="21"/>
      <c r="F19" s="21"/>
      <c r="G19" s="21" t="s">
        <v>17</v>
      </c>
      <c r="H19" s="21"/>
      <c r="I19" s="21"/>
    </row>
    <row r="20" spans="1:9" x14ac:dyDescent="0.3">
      <c r="A20" s="22" t="s">
        <v>21</v>
      </c>
      <c r="B20" s="22" t="s">
        <v>22</v>
      </c>
      <c r="C20" s="22" t="s">
        <v>23</v>
      </c>
      <c r="D20" s="22" t="s">
        <v>18</v>
      </c>
      <c r="E20" s="22" t="s">
        <v>11</v>
      </c>
      <c r="F20" s="22" t="s">
        <v>19</v>
      </c>
      <c r="G20" s="22" t="s">
        <v>12</v>
      </c>
      <c r="H20" s="22" t="s">
        <v>13</v>
      </c>
      <c r="I20" s="22" t="s">
        <v>20</v>
      </c>
    </row>
    <row r="21" spans="1:9" x14ac:dyDescent="0.3">
      <c r="A21" s="23" t="s">
        <v>24</v>
      </c>
      <c r="B21" s="11" t="s">
        <v>28</v>
      </c>
      <c r="C21" s="11" t="s">
        <v>32</v>
      </c>
      <c r="D21" s="24">
        <v>14</v>
      </c>
      <c r="E21" s="24">
        <v>10</v>
      </c>
      <c r="F21" s="24">
        <v>11</v>
      </c>
      <c r="G21" s="24">
        <v>12</v>
      </c>
      <c r="H21" s="24">
        <v>15</v>
      </c>
      <c r="I21" s="24">
        <v>18</v>
      </c>
    </row>
    <row r="22" spans="1:9" x14ac:dyDescent="0.3">
      <c r="A22" s="23" t="s">
        <v>25</v>
      </c>
      <c r="B22" s="11" t="s">
        <v>29</v>
      </c>
      <c r="C22" s="11" t="s">
        <v>33</v>
      </c>
      <c r="D22" s="24">
        <v>11</v>
      </c>
      <c r="E22" s="24">
        <v>15</v>
      </c>
      <c r="F22" s="24">
        <v>12</v>
      </c>
      <c r="G22" s="24">
        <v>14</v>
      </c>
      <c r="H22" s="24">
        <v>10</v>
      </c>
      <c r="I22" s="24">
        <v>11</v>
      </c>
    </row>
    <row r="23" spans="1:9" x14ac:dyDescent="0.3">
      <c r="A23" s="23" t="s">
        <v>26</v>
      </c>
      <c r="B23" s="11" t="s">
        <v>30</v>
      </c>
      <c r="C23" s="11" t="s">
        <v>34</v>
      </c>
      <c r="D23" s="24">
        <v>12</v>
      </c>
      <c r="E23" s="24">
        <v>14</v>
      </c>
      <c r="F23" s="24">
        <v>16</v>
      </c>
      <c r="G23" s="24">
        <v>17</v>
      </c>
      <c r="H23" s="24">
        <v>18</v>
      </c>
      <c r="I23" s="24">
        <v>15</v>
      </c>
    </row>
    <row r="24" spans="1:9" x14ac:dyDescent="0.3">
      <c r="A24" s="23" t="s">
        <v>27</v>
      </c>
      <c r="B24" s="11" t="s">
        <v>31</v>
      </c>
      <c r="C24" s="11" t="s">
        <v>35</v>
      </c>
      <c r="D24" s="24">
        <v>12</v>
      </c>
      <c r="E24" s="24">
        <v>15</v>
      </c>
      <c r="F24" s="24">
        <v>13</v>
      </c>
      <c r="G24" s="24">
        <v>15</v>
      </c>
      <c r="H24" s="24">
        <v>18</v>
      </c>
      <c r="I24" s="24">
        <v>16</v>
      </c>
    </row>
  </sheetData>
  <mergeCells count="14">
    <mergeCell ref="A13:B13"/>
    <mergeCell ref="B14:C14"/>
    <mergeCell ref="B15:C15"/>
    <mergeCell ref="A18:C19"/>
    <mergeCell ref="D18:I18"/>
    <mergeCell ref="D19:F19"/>
    <mergeCell ref="G19:I19"/>
    <mergeCell ref="A17:I17"/>
    <mergeCell ref="A1:B2"/>
    <mergeCell ref="B3:C3"/>
    <mergeCell ref="B4:C4"/>
    <mergeCell ref="A6:B6"/>
    <mergeCell ref="A7:A9"/>
    <mergeCell ref="A10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Origine</vt:lpstr>
    </vt:vector>
  </TitlesOfParts>
  <Company>GEPSA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clic-formation.net</dc:creator>
  <cp:lastModifiedBy>Caroux</cp:lastModifiedBy>
  <dcterms:created xsi:type="dcterms:W3CDTF">2011-11-23T07:12:32Z</dcterms:created>
  <dcterms:modified xsi:type="dcterms:W3CDTF">2026-09-22T10:38:22Z</dcterms:modified>
</cp:coreProperties>
</file>