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blue-lagon\"/>
    </mc:Choice>
  </mc:AlternateContent>
  <xr:revisionPtr revIDLastSave="0" documentId="8_{7520DBD9-E872-4137-9C14-35D32C9B95FF}" xr6:coauthVersionLast="47" xr6:coauthVersionMax="47" xr10:uidLastSave="{00000000-0000-0000-0000-000000000000}"/>
  <bookViews>
    <workbookView xWindow="7680" yWindow="6600" windowWidth="24315" windowHeight="17685" xr2:uid="{F0A51D9F-28C5-47AA-9A79-ACF030DADF52}"/>
  </bookViews>
  <sheets>
    <sheet name="Résultats" sheetId="4" r:id="rId1"/>
    <sheet name="Formules" sheetId="5" r:id="rId2"/>
  </sheets>
  <definedNames>
    <definedName name="_xlnm.Print_Area" localSheetId="1">Formules!$B$7:$J$36</definedName>
    <definedName name="_xlnm.Print_Area" localSheetId="0">Résultats!$A$1:$I$30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5" l="1"/>
  <c r="E20" i="5"/>
  <c r="E25" i="5"/>
  <c r="E27" i="5" s="1"/>
  <c r="E26" i="5"/>
  <c r="E32" i="5"/>
  <c r="F32" i="5"/>
  <c r="E33" i="5"/>
  <c r="F33" i="5"/>
  <c r="E34" i="5"/>
  <c r="F34" i="5"/>
  <c r="E35" i="5"/>
  <c r="F35" i="5"/>
  <c r="E36" i="5"/>
  <c r="F36" i="5"/>
  <c r="C14" i="4"/>
  <c r="D14" i="4"/>
  <c r="D27" i="4" s="1"/>
  <c r="D19" i="4"/>
  <c r="D20" i="4"/>
  <c r="E26" i="4"/>
  <c r="E27" i="4"/>
  <c r="E28" i="4"/>
  <c r="E29" i="4"/>
  <c r="D21" i="4" l="1"/>
  <c r="D29" i="4"/>
  <c r="D26" i="4"/>
  <c r="E30" i="4"/>
  <c r="G26" i="4" s="1"/>
  <c r="F30" i="4"/>
  <c r="G30" i="4"/>
  <c r="H36" i="5"/>
  <c r="G36" i="5"/>
  <c r="D28" i="4"/>
  <c r="D30" i="4" l="1"/>
  <c r="F29" i="4"/>
  <c r="F27" i="4"/>
  <c r="F26" i="4"/>
  <c r="G28" i="4"/>
  <c r="G29" i="4"/>
  <c r="G27" i="4"/>
  <c r="H27" i="4" s="1"/>
  <c r="H26" i="4"/>
  <c r="G33" i="5"/>
  <c r="G35" i="5"/>
  <c r="G34" i="5"/>
  <c r="G32" i="5"/>
  <c r="I32" i="5" s="1"/>
  <c r="F28" i="4"/>
  <c r="H28" i="4" s="1"/>
  <c r="H32" i="5"/>
  <c r="H34" i="5"/>
  <c r="H35" i="5"/>
  <c r="H33" i="5"/>
  <c r="H29" i="4"/>
  <c r="H30" i="4" l="1"/>
  <c r="I34" i="5"/>
  <c r="I35" i="5"/>
  <c r="I33" i="5"/>
</calcChain>
</file>

<file path=xl/sharedStrings.xml><?xml version="1.0" encoding="utf-8"?>
<sst xmlns="http://schemas.openxmlformats.org/spreadsheetml/2006/main" count="120" uniqueCount="52">
  <si>
    <t>BLUE LAGON - PRIMES</t>
  </si>
  <si>
    <t>Table du taux prime sur le CA HT</t>
  </si>
  <si>
    <t xml:space="preserve">AGENCE </t>
  </si>
  <si>
    <t>CAVAILLON</t>
  </si>
  <si>
    <t>Seuil de CA en EUR</t>
  </si>
  <si>
    <t>Taux</t>
  </si>
  <si>
    <t>Tranche</t>
  </si>
  <si>
    <t>de</t>
  </si>
  <si>
    <t>à</t>
  </si>
  <si>
    <t>prime</t>
  </si>
  <si>
    <t>Chiffre d'affaire HT :</t>
  </si>
  <si>
    <t>Taux d'accroissement du CA :</t>
  </si>
  <si>
    <t>CA HT : Objectif à atteindre et Répartition réelle</t>
  </si>
  <si>
    <t>Salarié</t>
  </si>
  <si>
    <t>CA</t>
  </si>
  <si>
    <t>Nom</t>
  </si>
  <si>
    <t>Prénom</t>
  </si>
  <si>
    <t>Objectif</t>
  </si>
  <si>
    <t>Répartition</t>
  </si>
  <si>
    <t>AIMART</t>
  </si>
  <si>
    <t>Jean</t>
  </si>
  <si>
    <t>Table du taux prime sur la progression du CA HT</t>
  </si>
  <si>
    <t>DETAILLE</t>
  </si>
  <si>
    <t>Pierre</t>
  </si>
  <si>
    <t>Progression</t>
  </si>
  <si>
    <t>Taux prime</t>
  </si>
  <si>
    <t>DUVERGE</t>
  </si>
  <si>
    <t>Cerise</t>
  </si>
  <si>
    <t>Progression nulle</t>
  </si>
  <si>
    <t>PENSILVE</t>
  </si>
  <si>
    <t>Anny</t>
  </si>
  <si>
    <t>Progression &lt; à 5%</t>
  </si>
  <si>
    <t>TOTAUX :</t>
  </si>
  <si>
    <t>Progression &gt; à 5%</t>
  </si>
  <si>
    <t>INTERESSEMENT ANNEE</t>
  </si>
  <si>
    <t>AGENCE</t>
  </si>
  <si>
    <t>PRIME AGENCE</t>
  </si>
  <si>
    <t>Sur CA HT réalisé</t>
  </si>
  <si>
    <t>Sur progression du CA HT</t>
  </si>
  <si>
    <t>TOTAL</t>
  </si>
  <si>
    <t>REPARTITION PAR SALARIE</t>
  </si>
  <si>
    <t>Répartition du CA en %</t>
  </si>
  <si>
    <t>Dépassement de l'objectif</t>
  </si>
  <si>
    <t>Montant intéressement</t>
  </si>
  <si>
    <t>Nom et prénom</t>
  </si>
  <si>
    <t>Forfaitaire</t>
  </si>
  <si>
    <t>Proportionnel</t>
  </si>
  <si>
    <t>Total</t>
  </si>
  <si>
    <t xml:space="preserve">TOTAUX : </t>
  </si>
  <si>
    <t>EXCEL par l'exemple - Exercice 25</t>
  </si>
  <si>
    <t>UL22 - TABLEUR 2 - 175ème Concours Généraux - Janvier 2008 - BLUE LAGON</t>
  </si>
  <si>
    <t>Formules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</si>
</sst>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sz val="8"/>
      <name val="Arial"/>
      <family val="2"/>
    </font>
    <font>
      <sz val="14"/>
      <name val="Rockwell"/>
      <family val="1"/>
    </font>
    <font>
      <sz val="14"/>
      <name val="Arial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3" fontId="0" fillId="0" borderId="3" xfId="0" applyNumberFormat="1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2" fillId="0" borderId="6" xfId="0" applyFont="1" applyBorder="1" applyAlignment="1">
      <alignment vertical="center"/>
    </xf>
    <xf numFmtId="3" fontId="0" fillId="2" borderId="7" xfId="0" applyNumberFormat="1" applyFill="1" applyBorder="1" applyAlignment="1">
      <alignment vertical="center"/>
    </xf>
    <xf numFmtId="0" fontId="0" fillId="0" borderId="8" xfId="0" applyBorder="1" applyAlignment="1">
      <alignment horizontal="center" vertical="center"/>
    </xf>
    <xf numFmtId="3" fontId="0" fillId="2" borderId="8" xfId="0" applyNumberFormat="1" applyFill="1" applyBorder="1" applyAlignment="1">
      <alignment vertical="center"/>
    </xf>
    <xf numFmtId="3" fontId="2" fillId="2" borderId="3" xfId="0" applyNumberFormat="1" applyFont="1" applyFill="1" applyBorder="1" applyAlignment="1">
      <alignment vertical="center"/>
    </xf>
    <xf numFmtId="0" fontId="0" fillId="0" borderId="9" xfId="0" applyBorder="1" applyAlignment="1">
      <alignment vertical="center"/>
    </xf>
    <xf numFmtId="10" fontId="0" fillId="2" borderId="3" xfId="0" applyNumberFormat="1" applyFill="1" applyBorder="1" applyAlignment="1">
      <alignment vertical="center"/>
    </xf>
    <xf numFmtId="3" fontId="0" fillId="2" borderId="3" xfId="0" applyNumberFormat="1" applyFill="1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  <xf numFmtId="10" fontId="7" fillId="0" borderId="0" xfId="0" applyNumberFormat="1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Continuous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0" xfId="0" applyFont="1" applyAlignment="1">
      <alignment horizontal="left"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3" fontId="7" fillId="3" borderId="7" xfId="0" applyNumberFormat="1" applyFont="1" applyFill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3" fontId="7" fillId="3" borderId="8" xfId="0" applyNumberFormat="1" applyFont="1" applyFill="1" applyBorder="1" applyAlignment="1">
      <alignment vertical="center"/>
    </xf>
    <xf numFmtId="3" fontId="6" fillId="3" borderId="3" xfId="0" applyNumberFormat="1" applyFont="1" applyFill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10" fontId="7" fillId="3" borderId="3" xfId="0" applyNumberFormat="1" applyFont="1" applyFill="1" applyBorder="1" applyAlignment="1">
      <alignment vertical="center"/>
    </xf>
    <xf numFmtId="3" fontId="7" fillId="3" borderId="3" xfId="0" applyNumberFormat="1" applyFont="1" applyFill="1" applyBorder="1" applyAlignment="1">
      <alignment vertical="center"/>
    </xf>
    <xf numFmtId="0" fontId="7" fillId="0" borderId="4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60061-D556-44A2-A020-2BF161EE9C26}">
  <sheetPr>
    <tabColor indexed="10"/>
  </sheetPr>
  <dimension ref="A1:I32"/>
  <sheetViews>
    <sheetView tabSelected="1" zoomScaleNormal="100" workbookViewId="0">
      <selection activeCell="M14" sqref="M14"/>
    </sheetView>
  </sheetViews>
  <sheetFormatPr baseColWidth="10" defaultRowHeight="15.75" x14ac:dyDescent="0.2"/>
  <cols>
    <col min="1" max="8" width="12.7109375" style="44" customWidth="1"/>
    <col min="9" max="16384" width="11.42578125" style="44"/>
  </cols>
  <sheetData>
    <row r="1" spans="1:9" x14ac:dyDescent="0.2">
      <c r="A1" s="43" t="s">
        <v>0</v>
      </c>
      <c r="F1" s="45" t="s">
        <v>1</v>
      </c>
      <c r="G1" s="45"/>
      <c r="H1" s="45"/>
      <c r="I1" s="45"/>
    </row>
    <row r="2" spans="1:9" x14ac:dyDescent="0.2">
      <c r="B2" s="46" t="s">
        <v>2</v>
      </c>
      <c r="C2" s="44" t="s">
        <v>3</v>
      </c>
      <c r="F2" s="47"/>
      <c r="G2" s="48" t="s">
        <v>4</v>
      </c>
      <c r="H2" s="48"/>
      <c r="I2" s="49" t="s">
        <v>5</v>
      </c>
    </row>
    <row r="3" spans="1:9" x14ac:dyDescent="0.2">
      <c r="F3" s="50" t="s">
        <v>6</v>
      </c>
      <c r="G3" s="50" t="s">
        <v>7</v>
      </c>
      <c r="H3" s="50" t="s">
        <v>8</v>
      </c>
      <c r="I3" s="50" t="s">
        <v>9</v>
      </c>
    </row>
    <row r="4" spans="1:9" x14ac:dyDescent="0.2">
      <c r="B4" s="46" t="s">
        <v>10</v>
      </c>
      <c r="C4" s="51">
        <v>1200000</v>
      </c>
      <c r="F4" s="52">
        <v>1</v>
      </c>
      <c r="G4" s="51">
        <v>0</v>
      </c>
      <c r="H4" s="51">
        <v>20000</v>
      </c>
      <c r="I4" s="53">
        <v>1E-3</v>
      </c>
    </row>
    <row r="5" spans="1:9" x14ac:dyDescent="0.2">
      <c r="B5" s="46" t="s">
        <v>11</v>
      </c>
      <c r="C5" s="54">
        <v>0.06</v>
      </c>
      <c r="F5" s="52">
        <v>2</v>
      </c>
      <c r="G5" s="51">
        <v>20000</v>
      </c>
      <c r="H5" s="51">
        <v>50000</v>
      </c>
      <c r="I5" s="53">
        <v>2E-3</v>
      </c>
    </row>
    <row r="6" spans="1:9" x14ac:dyDescent="0.2">
      <c r="F6" s="52">
        <v>3</v>
      </c>
      <c r="G6" s="51">
        <v>50000</v>
      </c>
      <c r="H6" s="51">
        <v>100000</v>
      </c>
      <c r="I6" s="53">
        <v>3.0000000000000001E-3</v>
      </c>
    </row>
    <row r="7" spans="1:9" x14ac:dyDescent="0.2">
      <c r="A7" s="55" t="s">
        <v>12</v>
      </c>
      <c r="B7" s="55"/>
      <c r="C7" s="55"/>
      <c r="D7" s="55"/>
      <c r="F7" s="52">
        <v>4</v>
      </c>
      <c r="G7" s="51">
        <v>100000</v>
      </c>
      <c r="H7" s="51">
        <v>200000</v>
      </c>
      <c r="I7" s="53">
        <v>4.0000000000000001E-3</v>
      </c>
    </row>
    <row r="8" spans="1:9" x14ac:dyDescent="0.2">
      <c r="A8" s="56" t="s">
        <v>13</v>
      </c>
      <c r="B8" s="56"/>
      <c r="C8" s="56" t="s">
        <v>14</v>
      </c>
      <c r="D8" s="56"/>
      <c r="F8" s="52">
        <v>5</v>
      </c>
      <c r="G8" s="51">
        <v>200000</v>
      </c>
      <c r="H8" s="51">
        <v>400000</v>
      </c>
      <c r="I8" s="53">
        <v>5.0000000000000001E-3</v>
      </c>
    </row>
    <row r="9" spans="1:9" x14ac:dyDescent="0.2">
      <c r="A9" s="57" t="s">
        <v>15</v>
      </c>
      <c r="B9" s="57" t="s">
        <v>16</v>
      </c>
      <c r="C9" s="57" t="s">
        <v>17</v>
      </c>
      <c r="D9" s="57" t="s">
        <v>18</v>
      </c>
      <c r="F9" s="52">
        <v>6</v>
      </c>
      <c r="G9" s="51">
        <v>400000</v>
      </c>
      <c r="H9" s="51"/>
      <c r="I9" s="53">
        <v>6.0000000000000001E-3</v>
      </c>
    </row>
    <row r="10" spans="1:9" x14ac:dyDescent="0.2">
      <c r="A10" s="58" t="s">
        <v>19</v>
      </c>
      <c r="B10" s="58" t="s">
        <v>20</v>
      </c>
      <c r="C10" s="59">
        <v>300000</v>
      </c>
      <c r="D10" s="59">
        <v>420000</v>
      </c>
      <c r="F10" s="60" t="s">
        <v>21</v>
      </c>
      <c r="G10" s="60"/>
      <c r="H10" s="60"/>
      <c r="I10" s="60"/>
    </row>
    <row r="11" spans="1:9" x14ac:dyDescent="0.2">
      <c r="A11" s="58" t="s">
        <v>22</v>
      </c>
      <c r="B11" s="58" t="s">
        <v>23</v>
      </c>
      <c r="C11" s="59">
        <v>150000</v>
      </c>
      <c r="D11" s="59">
        <v>180000</v>
      </c>
      <c r="G11" s="61" t="s">
        <v>24</v>
      </c>
      <c r="H11" s="61"/>
      <c r="I11" s="44" t="s">
        <v>25</v>
      </c>
    </row>
    <row r="12" spans="1:9" x14ac:dyDescent="0.2">
      <c r="A12" s="58" t="s">
        <v>26</v>
      </c>
      <c r="B12" s="58" t="s">
        <v>27</v>
      </c>
      <c r="C12" s="59">
        <v>350000</v>
      </c>
      <c r="D12" s="59">
        <v>360000</v>
      </c>
      <c r="G12" s="62" t="s">
        <v>28</v>
      </c>
      <c r="H12" s="62"/>
      <c r="I12" s="53">
        <v>0</v>
      </c>
    </row>
    <row r="13" spans="1:9" x14ac:dyDescent="0.2">
      <c r="A13" s="58" t="s">
        <v>29</v>
      </c>
      <c r="B13" s="58" t="s">
        <v>30</v>
      </c>
      <c r="C13" s="59">
        <v>300000</v>
      </c>
      <c r="D13" s="59">
        <v>240000</v>
      </c>
      <c r="G13" s="62" t="s">
        <v>31</v>
      </c>
      <c r="H13" s="62"/>
      <c r="I13" s="53">
        <v>1E-3</v>
      </c>
    </row>
    <row r="14" spans="1:9" x14ac:dyDescent="0.2">
      <c r="A14" s="63"/>
      <c r="B14" s="64" t="s">
        <v>32</v>
      </c>
      <c r="C14" s="59">
        <f>SUM(C10:C13)</f>
        <v>1100000</v>
      </c>
      <c r="D14" s="59">
        <f>SUM(D10:D13)</f>
        <v>1200000</v>
      </c>
      <c r="G14" s="62" t="s">
        <v>33</v>
      </c>
      <c r="H14" s="62"/>
      <c r="I14" s="53">
        <v>2E-3</v>
      </c>
    </row>
    <row r="17" spans="2:8" x14ac:dyDescent="0.2">
      <c r="B17" s="65" t="s">
        <v>34</v>
      </c>
      <c r="C17" s="65"/>
      <c r="D17" s="66">
        <v>2007</v>
      </c>
      <c r="F17" s="67" t="s">
        <v>35</v>
      </c>
      <c r="G17" s="66" t="s">
        <v>3</v>
      </c>
    </row>
    <row r="18" spans="2:8" x14ac:dyDescent="0.2">
      <c r="B18" s="45" t="s">
        <v>36</v>
      </c>
      <c r="C18" s="45"/>
      <c r="D18" s="45"/>
    </row>
    <row r="19" spans="2:8" x14ac:dyDescent="0.2">
      <c r="B19" s="68" t="s">
        <v>37</v>
      </c>
      <c r="C19" s="68"/>
      <c r="D19" s="69">
        <f>$C$4*LOOKUP($C$4,$G$4:$I$9)</f>
        <v>7200</v>
      </c>
    </row>
    <row r="20" spans="2:8" x14ac:dyDescent="0.2">
      <c r="B20" s="70" t="s">
        <v>38</v>
      </c>
      <c r="C20" s="70"/>
      <c r="D20" s="71">
        <f>$C$4*IF($C$5&gt;5%,$I$14,IF($C$5=0%,$I$12,$I$13))</f>
        <v>2400</v>
      </c>
    </row>
    <row r="21" spans="2:8" x14ac:dyDescent="0.2">
      <c r="B21" s="55" t="s">
        <v>39</v>
      </c>
      <c r="C21" s="55"/>
      <c r="D21" s="72">
        <f>SUM(D19:D20)</f>
        <v>9600</v>
      </c>
    </row>
    <row r="23" spans="2:8" x14ac:dyDescent="0.2">
      <c r="B23" s="73" t="s">
        <v>40</v>
      </c>
      <c r="C23" s="73"/>
      <c r="D23" s="73"/>
      <c r="E23" s="73"/>
      <c r="F23" s="73"/>
      <c r="G23" s="73"/>
      <c r="H23" s="73"/>
    </row>
    <row r="24" spans="2:8" x14ac:dyDescent="0.2">
      <c r="B24" s="68" t="s">
        <v>13</v>
      </c>
      <c r="C24" s="68"/>
      <c r="D24" s="74" t="s">
        <v>41</v>
      </c>
      <c r="E24" s="74" t="s">
        <v>42</v>
      </c>
      <c r="F24" s="68" t="s">
        <v>43</v>
      </c>
      <c r="G24" s="68"/>
      <c r="H24" s="68"/>
    </row>
    <row r="25" spans="2:8" x14ac:dyDescent="0.2">
      <c r="B25" s="70" t="s">
        <v>44</v>
      </c>
      <c r="C25" s="70"/>
      <c r="D25" s="74"/>
      <c r="E25" s="74"/>
      <c r="F25" s="75" t="s">
        <v>45</v>
      </c>
      <c r="G25" s="75" t="s">
        <v>46</v>
      </c>
      <c r="H25" s="75" t="s">
        <v>47</v>
      </c>
    </row>
    <row r="26" spans="2:8" x14ac:dyDescent="0.2">
      <c r="B26" s="76" t="s">
        <v>19</v>
      </c>
      <c r="C26" s="44" t="s">
        <v>20</v>
      </c>
      <c r="D26" s="77">
        <f>D10/$D$14</f>
        <v>0.35</v>
      </c>
      <c r="E26" s="78">
        <f>D10-C10</f>
        <v>120000</v>
      </c>
      <c r="F26" s="78">
        <f>$F$30*D26</f>
        <v>1680</v>
      </c>
      <c r="G26" s="78">
        <f>$G$30*(E26/$E$30)</f>
        <v>5760</v>
      </c>
      <c r="H26" s="78">
        <f>SUM(F26:G26)</f>
        <v>7440</v>
      </c>
    </row>
    <row r="27" spans="2:8" x14ac:dyDescent="0.2">
      <c r="B27" s="76" t="s">
        <v>22</v>
      </c>
      <c r="C27" s="44" t="s">
        <v>23</v>
      </c>
      <c r="D27" s="77">
        <f>D11/$D$14</f>
        <v>0.15</v>
      </c>
      <c r="E27" s="78">
        <f>D11-C11</f>
        <v>30000</v>
      </c>
      <c r="F27" s="78">
        <f>$F$30*D27</f>
        <v>720</v>
      </c>
      <c r="G27" s="78">
        <f>$G$30*(E27/$E$30)</f>
        <v>1440</v>
      </c>
      <c r="H27" s="78">
        <f>SUM(F27:G27)</f>
        <v>2160</v>
      </c>
    </row>
    <row r="28" spans="2:8" x14ac:dyDescent="0.2">
      <c r="B28" s="76" t="s">
        <v>26</v>
      </c>
      <c r="C28" s="44" t="s">
        <v>27</v>
      </c>
      <c r="D28" s="77">
        <f>D12/$D$14</f>
        <v>0.3</v>
      </c>
      <c r="E28" s="78">
        <f>D12-C12</f>
        <v>10000</v>
      </c>
      <c r="F28" s="78">
        <f>$F$30*D28</f>
        <v>1440</v>
      </c>
      <c r="G28" s="78">
        <f>$G$30*(E28/$E$30)</f>
        <v>480</v>
      </c>
      <c r="H28" s="78">
        <f>SUM(F28:G28)</f>
        <v>1920</v>
      </c>
    </row>
    <row r="29" spans="2:8" x14ac:dyDescent="0.2">
      <c r="B29" s="76" t="s">
        <v>29</v>
      </c>
      <c r="C29" s="44" t="s">
        <v>30</v>
      </c>
      <c r="D29" s="77">
        <f>D13/$D$14</f>
        <v>0.2</v>
      </c>
      <c r="E29" s="78">
        <f>D13-C13</f>
        <v>-60000</v>
      </c>
      <c r="F29" s="78">
        <f>$F$30*D29</f>
        <v>960</v>
      </c>
      <c r="G29" s="78">
        <f>$G$30*(E29/$E$30)</f>
        <v>-2880</v>
      </c>
      <c r="H29" s="78">
        <f>SUM(F29:G29)</f>
        <v>-1920</v>
      </c>
    </row>
    <row r="30" spans="2:8" x14ac:dyDescent="0.2">
      <c r="B30" s="79" t="s">
        <v>48</v>
      </c>
      <c r="C30" s="80"/>
      <c r="D30" s="77">
        <f>SUM(D26:D29)</f>
        <v>1</v>
      </c>
      <c r="E30" s="78">
        <f>SUM(E26:E29)</f>
        <v>100000</v>
      </c>
      <c r="F30" s="78">
        <f>$D$21/2</f>
        <v>4800</v>
      </c>
      <c r="G30" s="78">
        <f>$D$21/2</f>
        <v>4800</v>
      </c>
      <c r="H30" s="78">
        <f>SUM(H26:H29)</f>
        <v>9600</v>
      </c>
    </row>
    <row r="32" spans="2:8" x14ac:dyDescent="0.2">
      <c r="F32" s="51"/>
      <c r="G32" s="51"/>
    </row>
  </sheetData>
  <mergeCells count="18">
    <mergeCell ref="B30:C30"/>
    <mergeCell ref="G12:H12"/>
    <mergeCell ref="G13:H13"/>
    <mergeCell ref="G14:H14"/>
    <mergeCell ref="B20:C20"/>
    <mergeCell ref="B21:C21"/>
    <mergeCell ref="F24:H24"/>
    <mergeCell ref="B24:C24"/>
    <mergeCell ref="B19:C19"/>
    <mergeCell ref="B23:H23"/>
    <mergeCell ref="E24:E25"/>
    <mergeCell ref="A7:D7"/>
    <mergeCell ref="F1:I1"/>
    <mergeCell ref="G2:H2"/>
    <mergeCell ref="B17:C17"/>
    <mergeCell ref="B18:D18"/>
    <mergeCell ref="D24:D25"/>
    <mergeCell ref="B25:C25"/>
  </mergeCells>
  <phoneticPr fontId="1" type="noConversion"/>
  <printOptions horizontalCentered="1"/>
  <pageMargins left="0.59055118110236227" right="0.19685039370078741" top="0.39370078740157483" bottom="0.39370078740157483" header="0" footer="0.39370078740157483"/>
  <pageSetup paperSize="9" scale="80" orientation="portrait" r:id="rId1"/>
  <headerFooter alignWithMargins="0">
    <oddFooter>&amp;L&amp;"Arial,Gras"&amp;12BLUE LAGON&amp;R&amp;"Arial,Italique"&amp;12Edité le: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87686-B7EF-4772-AD30-9B58DEF16354}">
  <sheetPr>
    <tabColor indexed="11"/>
  </sheetPr>
  <dimension ref="A1:J38"/>
  <sheetViews>
    <sheetView showFormulas="1" workbookViewId="0">
      <selection sqref="A1:J1"/>
    </sheetView>
  </sheetViews>
  <sheetFormatPr baseColWidth="10" defaultRowHeight="12.75" x14ac:dyDescent="0.2"/>
  <cols>
    <col min="1" max="1" width="2.42578125" style="1" customWidth="1"/>
    <col min="2" max="2" width="10.5703125" style="1" customWidth="1"/>
    <col min="3" max="3" width="9" style="1" customWidth="1"/>
    <col min="4" max="4" width="12.7109375" style="1" customWidth="1"/>
    <col min="5" max="5" width="23.5703125" style="1" bestFit="1" customWidth="1"/>
    <col min="6" max="6" width="11.28515625" style="1" bestFit="1" customWidth="1"/>
    <col min="7" max="7" width="9" style="1" customWidth="1"/>
    <col min="8" max="8" width="9.28515625" style="1" customWidth="1"/>
    <col min="9" max="9" width="9.140625" style="1" customWidth="1"/>
    <col min="10" max="16384" width="11.42578125" style="1"/>
  </cols>
  <sheetData>
    <row r="1" spans="1:10" ht="18" x14ac:dyDescent="0.2">
      <c r="A1" s="40" t="s">
        <v>49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18" x14ac:dyDescent="0.25">
      <c r="A2" s="27"/>
      <c r="B2" s="27"/>
      <c r="C2" s="27"/>
      <c r="D2" s="27"/>
      <c r="E2" s="27"/>
      <c r="F2"/>
      <c r="G2"/>
      <c r="H2"/>
      <c r="I2"/>
      <c r="J2"/>
    </row>
    <row r="3" spans="1:10" ht="18" x14ac:dyDescent="0.2">
      <c r="A3" s="40" t="s">
        <v>51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ht="18" x14ac:dyDescent="0.25">
      <c r="A4" s="28"/>
      <c r="B4" s="28"/>
      <c r="C4" s="28"/>
      <c r="D4" s="27"/>
      <c r="E4" s="27"/>
      <c r="F4"/>
      <c r="G4"/>
      <c r="H4"/>
      <c r="I4"/>
      <c r="J4"/>
    </row>
    <row r="5" spans="1:10" ht="18" x14ac:dyDescent="0.2">
      <c r="A5" s="40" t="s">
        <v>50</v>
      </c>
      <c r="B5" s="40"/>
      <c r="C5" s="40"/>
      <c r="D5" s="40"/>
      <c r="E5" s="40"/>
      <c r="F5" s="40"/>
      <c r="G5" s="40"/>
      <c r="H5" s="40"/>
      <c r="I5" s="40"/>
      <c r="J5" s="40"/>
    </row>
    <row r="7" spans="1:10" x14ac:dyDescent="0.2">
      <c r="B7" s="26" t="s">
        <v>0</v>
      </c>
      <c r="G7" s="33" t="s">
        <v>1</v>
      </c>
      <c r="H7" s="33"/>
      <c r="I7" s="33"/>
      <c r="J7" s="33"/>
    </row>
    <row r="8" spans="1:10" x14ac:dyDescent="0.2">
      <c r="C8" s="3" t="s">
        <v>2</v>
      </c>
      <c r="D8" s="1" t="s">
        <v>3</v>
      </c>
      <c r="G8" s="4"/>
      <c r="H8" s="34" t="s">
        <v>4</v>
      </c>
      <c r="I8" s="34"/>
      <c r="J8" s="5" t="s">
        <v>5</v>
      </c>
    </row>
    <row r="9" spans="1:10" x14ac:dyDescent="0.2">
      <c r="G9" s="6" t="s">
        <v>6</v>
      </c>
      <c r="H9" s="6" t="s">
        <v>7</v>
      </c>
      <c r="I9" s="6" t="s">
        <v>8</v>
      </c>
      <c r="J9" s="6" t="s">
        <v>9</v>
      </c>
    </row>
    <row r="10" spans="1:10" x14ac:dyDescent="0.2">
      <c r="C10" s="3" t="s">
        <v>10</v>
      </c>
      <c r="D10" s="7">
        <v>1200000</v>
      </c>
      <c r="G10" s="2">
        <v>1</v>
      </c>
      <c r="H10" s="7">
        <v>0</v>
      </c>
      <c r="I10" s="7">
        <v>20000</v>
      </c>
      <c r="J10" s="8">
        <v>1E-3</v>
      </c>
    </row>
    <row r="11" spans="1:10" x14ac:dyDescent="0.2">
      <c r="C11" s="3" t="s">
        <v>11</v>
      </c>
      <c r="D11" s="8">
        <v>0.06</v>
      </c>
      <c r="G11" s="2">
        <v>2</v>
      </c>
      <c r="H11" s="7">
        <v>20000</v>
      </c>
      <c r="I11" s="7">
        <v>50000</v>
      </c>
      <c r="J11" s="8">
        <v>2E-3</v>
      </c>
    </row>
    <row r="12" spans="1:10" x14ac:dyDescent="0.2">
      <c r="G12" s="2">
        <v>3</v>
      </c>
      <c r="H12" s="7">
        <v>50000</v>
      </c>
      <c r="I12" s="7">
        <v>100000</v>
      </c>
      <c r="J12" s="8">
        <v>3.0000000000000001E-3</v>
      </c>
    </row>
    <row r="13" spans="1:10" x14ac:dyDescent="0.2">
      <c r="B13" s="32" t="s">
        <v>12</v>
      </c>
      <c r="C13" s="32"/>
      <c r="D13" s="32"/>
      <c r="E13" s="32"/>
      <c r="G13" s="2">
        <v>4</v>
      </c>
      <c r="H13" s="7">
        <v>100000</v>
      </c>
      <c r="I13" s="7">
        <v>200000</v>
      </c>
      <c r="J13" s="8">
        <v>4.0000000000000001E-3</v>
      </c>
    </row>
    <row r="14" spans="1:10" x14ac:dyDescent="0.2">
      <c r="B14" s="41" t="s">
        <v>13</v>
      </c>
      <c r="C14" s="42"/>
      <c r="D14" s="41" t="s">
        <v>14</v>
      </c>
      <c r="E14" s="42"/>
      <c r="G14" s="2">
        <v>5</v>
      </c>
      <c r="H14" s="7">
        <v>200000</v>
      </c>
      <c r="I14" s="7">
        <v>400000</v>
      </c>
      <c r="J14" s="8">
        <v>5.0000000000000001E-3</v>
      </c>
    </row>
    <row r="15" spans="1:10" x14ac:dyDescent="0.2">
      <c r="B15" s="9" t="s">
        <v>15</v>
      </c>
      <c r="C15" s="9" t="s">
        <v>16</v>
      </c>
      <c r="D15" s="9" t="s">
        <v>17</v>
      </c>
      <c r="E15" s="9" t="s">
        <v>18</v>
      </c>
      <c r="G15" s="2">
        <v>6</v>
      </c>
      <c r="H15" s="7">
        <v>400000</v>
      </c>
      <c r="I15" s="7"/>
      <c r="J15" s="8">
        <v>6.0000000000000001E-3</v>
      </c>
    </row>
    <row r="16" spans="1:10" x14ac:dyDescent="0.2">
      <c r="B16" s="10" t="s">
        <v>19</v>
      </c>
      <c r="C16" s="10" t="s">
        <v>20</v>
      </c>
      <c r="D16" s="11">
        <v>300000</v>
      </c>
      <c r="E16" s="11">
        <v>420000</v>
      </c>
      <c r="G16" s="12" t="s">
        <v>21</v>
      </c>
      <c r="H16" s="12"/>
      <c r="I16" s="12"/>
      <c r="J16" s="12"/>
    </row>
    <row r="17" spans="2:10" x14ac:dyDescent="0.2">
      <c r="B17" s="10" t="s">
        <v>22</v>
      </c>
      <c r="C17" s="10" t="s">
        <v>23</v>
      </c>
      <c r="D17" s="11">
        <v>150000</v>
      </c>
      <c r="E17" s="11">
        <v>180000</v>
      </c>
      <c r="H17" s="13" t="s">
        <v>24</v>
      </c>
      <c r="I17" s="13"/>
      <c r="J17" s="1" t="s">
        <v>25</v>
      </c>
    </row>
    <row r="18" spans="2:10" x14ac:dyDescent="0.2">
      <c r="B18" s="10" t="s">
        <v>26</v>
      </c>
      <c r="C18" s="10" t="s">
        <v>27</v>
      </c>
      <c r="D18" s="11">
        <v>350000</v>
      </c>
      <c r="E18" s="11">
        <v>360000</v>
      </c>
      <c r="H18" s="39" t="s">
        <v>28</v>
      </c>
      <c r="I18" s="39"/>
      <c r="J18" s="8">
        <v>0</v>
      </c>
    </row>
    <row r="19" spans="2:10" x14ac:dyDescent="0.2">
      <c r="B19" s="10" t="s">
        <v>29</v>
      </c>
      <c r="C19" s="10" t="s">
        <v>30</v>
      </c>
      <c r="D19" s="11">
        <v>300000</v>
      </c>
      <c r="E19" s="11">
        <v>240000</v>
      </c>
      <c r="H19" s="39" t="s">
        <v>31</v>
      </c>
      <c r="I19" s="39"/>
      <c r="J19" s="8">
        <v>1E-3</v>
      </c>
    </row>
    <row r="20" spans="2:10" x14ac:dyDescent="0.2">
      <c r="B20" s="14"/>
      <c r="C20" s="15" t="s">
        <v>32</v>
      </c>
      <c r="D20" s="11">
        <f>SUM(D16:D19)</f>
        <v>1100000</v>
      </c>
      <c r="E20" s="11">
        <f>SUM(E16:E19)</f>
        <v>1200000</v>
      </c>
      <c r="H20" s="39" t="s">
        <v>33</v>
      </c>
      <c r="I20" s="39"/>
      <c r="J20" s="8">
        <v>2E-3</v>
      </c>
    </row>
    <row r="23" spans="2:10" x14ac:dyDescent="0.2">
      <c r="C23" s="35" t="s">
        <v>34</v>
      </c>
      <c r="D23" s="35"/>
      <c r="E23" s="16">
        <v>2007</v>
      </c>
      <c r="G23" s="17" t="s">
        <v>35</v>
      </c>
      <c r="H23" s="16"/>
    </row>
    <row r="24" spans="2:10" x14ac:dyDescent="0.2">
      <c r="C24" s="33" t="s">
        <v>36</v>
      </c>
      <c r="D24" s="33"/>
      <c r="E24" s="33"/>
    </row>
    <row r="25" spans="2:10" x14ac:dyDescent="0.2">
      <c r="C25" s="29" t="s">
        <v>37</v>
      </c>
      <c r="D25" s="29"/>
      <c r="E25" s="18">
        <f>D10*LOOKUP(D10,H10:J15)</f>
        <v>7200</v>
      </c>
    </row>
    <row r="26" spans="2:10" x14ac:dyDescent="0.2">
      <c r="C26" s="36" t="s">
        <v>38</v>
      </c>
      <c r="D26" s="36"/>
      <c r="E26" s="20">
        <f>$D$10*IF($D$11&gt;5%,$J$20,IF($D$11=0%,$J$18,$J$19))</f>
        <v>2400</v>
      </c>
    </row>
    <row r="27" spans="2:10" x14ac:dyDescent="0.2">
      <c r="C27" s="32" t="s">
        <v>39</v>
      </c>
      <c r="D27" s="32"/>
      <c r="E27" s="21">
        <f>SUM(E25:E26)</f>
        <v>9600</v>
      </c>
    </row>
    <row r="29" spans="2:10" x14ac:dyDescent="0.2">
      <c r="C29" s="30" t="s">
        <v>40</v>
      </c>
      <c r="D29" s="30"/>
      <c r="E29" s="30"/>
      <c r="F29" s="30"/>
      <c r="G29" s="30"/>
      <c r="H29" s="30"/>
      <c r="I29" s="30"/>
    </row>
    <row r="30" spans="2:10" x14ac:dyDescent="0.2">
      <c r="C30" s="29" t="s">
        <v>13</v>
      </c>
      <c r="D30" s="29"/>
      <c r="E30" s="31" t="s">
        <v>41</v>
      </c>
      <c r="F30" s="31" t="s">
        <v>42</v>
      </c>
      <c r="G30" s="29" t="s">
        <v>43</v>
      </c>
      <c r="H30" s="29"/>
      <c r="I30" s="29"/>
    </row>
    <row r="31" spans="2:10" x14ac:dyDescent="0.2">
      <c r="C31" s="36" t="s">
        <v>44</v>
      </c>
      <c r="D31" s="36"/>
      <c r="E31" s="31"/>
      <c r="F31" s="31"/>
      <c r="G31" s="19" t="s">
        <v>45</v>
      </c>
      <c r="H31" s="19" t="s">
        <v>46</v>
      </c>
      <c r="I31" s="19" t="s">
        <v>47</v>
      </c>
    </row>
    <row r="32" spans="2:10" x14ac:dyDescent="0.2">
      <c r="C32" s="22" t="s">
        <v>19</v>
      </c>
      <c r="D32" s="1" t="s">
        <v>20</v>
      </c>
      <c r="E32" s="23">
        <f>E16/$E$20</f>
        <v>0.35</v>
      </c>
      <c r="F32" s="24">
        <f>E16-D16</f>
        <v>120000</v>
      </c>
      <c r="G32" s="24">
        <f>$G$36*E32</f>
        <v>1680</v>
      </c>
      <c r="H32" s="24">
        <f>$H$36*(F32/$F$36)</f>
        <v>5760</v>
      </c>
      <c r="I32" s="24">
        <f>SUM(G32:H32)</f>
        <v>7440</v>
      </c>
    </row>
    <row r="33" spans="3:9" x14ac:dyDescent="0.2">
      <c r="C33" s="22" t="s">
        <v>22</v>
      </c>
      <c r="D33" s="1" t="s">
        <v>23</v>
      </c>
      <c r="E33" s="23">
        <f>E17/$E$20</f>
        <v>0.15</v>
      </c>
      <c r="F33" s="24">
        <f>E17-D17</f>
        <v>30000</v>
      </c>
      <c r="G33" s="24">
        <f>$G$36*E33</f>
        <v>720</v>
      </c>
      <c r="H33" s="24">
        <f>$H$36*(F33/$F$36)</f>
        <v>1440</v>
      </c>
      <c r="I33" s="24">
        <f>SUM(G33:H33)</f>
        <v>2160</v>
      </c>
    </row>
    <row r="34" spans="3:9" x14ac:dyDescent="0.2">
      <c r="C34" s="22" t="s">
        <v>26</v>
      </c>
      <c r="D34" s="1" t="s">
        <v>27</v>
      </c>
      <c r="E34" s="23">
        <f>E18/$E$20</f>
        <v>0.3</v>
      </c>
      <c r="F34" s="24">
        <f>E18-D18</f>
        <v>10000</v>
      </c>
      <c r="G34" s="24">
        <f>$G$36*E34</f>
        <v>1440</v>
      </c>
      <c r="H34" s="24">
        <f>$H$36*(F34/$F$36)</f>
        <v>480</v>
      </c>
      <c r="I34" s="24">
        <f>SUM(G34:H34)</f>
        <v>1920</v>
      </c>
    </row>
    <row r="35" spans="3:9" x14ac:dyDescent="0.2">
      <c r="C35" s="22" t="s">
        <v>29</v>
      </c>
      <c r="D35" s="1" t="s">
        <v>30</v>
      </c>
      <c r="E35" s="23">
        <f>E19/$E$20</f>
        <v>0.2</v>
      </c>
      <c r="F35" s="24">
        <f>E19-D19</f>
        <v>-60000</v>
      </c>
      <c r="G35" s="24">
        <f>$G$36*E35</f>
        <v>960</v>
      </c>
      <c r="H35" s="24">
        <f>$H$36*(F35/$F$36)</f>
        <v>-2880</v>
      </c>
      <c r="I35" s="24">
        <f>SUM(G35:H35)</f>
        <v>-1920</v>
      </c>
    </row>
    <row r="36" spans="3:9" x14ac:dyDescent="0.2">
      <c r="C36" s="37" t="s">
        <v>48</v>
      </c>
      <c r="D36" s="38"/>
      <c r="E36" s="23">
        <f>SUM(E32:E35)</f>
        <v>1</v>
      </c>
      <c r="F36" s="24">
        <f>SUM(F32:F35)</f>
        <v>100000</v>
      </c>
      <c r="G36" s="24">
        <f>$E$27/2</f>
        <v>4800</v>
      </c>
      <c r="H36" s="24">
        <f>$E$27/2</f>
        <v>4800</v>
      </c>
      <c r="I36" s="25"/>
    </row>
    <row r="38" spans="3:9" x14ac:dyDescent="0.2">
      <c r="G38" s="7"/>
      <c r="H38" s="7"/>
    </row>
  </sheetData>
  <mergeCells count="23">
    <mergeCell ref="C31:D31"/>
    <mergeCell ref="B14:C14"/>
    <mergeCell ref="G7:J7"/>
    <mergeCell ref="H8:I8"/>
    <mergeCell ref="C23:D23"/>
    <mergeCell ref="C24:E24"/>
    <mergeCell ref="C25:D25"/>
    <mergeCell ref="A1:J1"/>
    <mergeCell ref="A3:J3"/>
    <mergeCell ref="A5:J5"/>
    <mergeCell ref="D14:E14"/>
    <mergeCell ref="C36:D36"/>
    <mergeCell ref="H18:I18"/>
    <mergeCell ref="H19:I19"/>
    <mergeCell ref="H20:I20"/>
    <mergeCell ref="C26:D26"/>
    <mergeCell ref="C27:D27"/>
    <mergeCell ref="G30:I30"/>
    <mergeCell ref="C30:D30"/>
    <mergeCell ref="C29:I29"/>
    <mergeCell ref="E30:E31"/>
    <mergeCell ref="F30:F31"/>
    <mergeCell ref="B13:E13"/>
  </mergeCells>
  <phoneticPr fontId="1" type="noConversion"/>
  <printOptions horizontalCentered="1"/>
  <pageMargins left="0.59055118110236227" right="0.19685039370078741" top="0.39370078740157483" bottom="0.39370078740157483" header="0" footer="0.39370078740157483"/>
  <pageSetup paperSize="9" scale="65" orientation="landscape" r:id="rId1"/>
  <headerFooter alignWithMargins="0">
    <oddFooter>&amp;L&amp;"Arial,Gras"&amp;12BLUE LAGON&amp;R&amp;"Arial,Italique"&amp;12Edité le: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Résultats</vt:lpstr>
      <vt:lpstr>Formules</vt:lpstr>
      <vt:lpstr>Formules!Zone_d_impression</vt:lpstr>
      <vt:lpstr>Résultats!Zone_d_impression</vt:lpstr>
    </vt:vector>
  </TitlesOfParts>
  <Company>GEPSA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stagiaire03</dc:creator>
  <cp:lastModifiedBy>Clic-Formation</cp:lastModifiedBy>
  <cp:lastPrinted>2011-05-20T07:39:43Z</cp:lastPrinted>
  <dcterms:created xsi:type="dcterms:W3CDTF">2011-03-15T09:26:57Z</dcterms:created>
  <dcterms:modified xsi:type="dcterms:W3CDTF">2024-09-06T13:23:16Z</dcterms:modified>
</cp:coreProperties>
</file>