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2017-01-nett-industrie\"/>
    </mc:Choice>
  </mc:AlternateContent>
  <xr:revisionPtr revIDLastSave="0" documentId="13_ncr:1_{4E972177-D62C-46B8-9DDC-DF9A43DC2E63}" xr6:coauthVersionLast="47" xr6:coauthVersionMax="47" xr10:uidLastSave="{00000000-0000-0000-0000-000000000000}"/>
  <bookViews>
    <workbookView xWindow="19425" yWindow="3045" windowWidth="30390" windowHeight="26430" xr2:uid="{4E9DD541-205F-482E-BC4B-00D40F1ACC77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4" i="1"/>
  <c r="J5" i="1"/>
  <c r="J6" i="1"/>
  <c r="J7" i="1"/>
  <c r="J3" i="1"/>
  <c r="I4" i="1"/>
  <c r="I5" i="1"/>
  <c r="I6" i="1"/>
  <c r="I7" i="1"/>
  <c r="I3" i="1"/>
  <c r="H4" i="1"/>
  <c r="H5" i="1"/>
  <c r="H6" i="1"/>
  <c r="H7" i="1"/>
  <c r="H3" i="1"/>
  <c r="G4" i="1"/>
  <c r="G5" i="1"/>
  <c r="G6" i="1"/>
  <c r="G7" i="1"/>
  <c r="G3" i="1"/>
  <c r="G8" i="1" s="1"/>
</calcChain>
</file>

<file path=xl/sharedStrings.xml><?xml version="1.0" encoding="utf-8"?>
<sst xmlns="http://schemas.openxmlformats.org/spreadsheetml/2006/main" count="34" uniqueCount="30">
  <si>
    <t>CLIENTS</t>
  </si>
  <si>
    <t>DELAIS paiements respectés</t>
  </si>
  <si>
    <t>TRIM 1</t>
  </si>
  <si>
    <t>TRIM 2</t>
  </si>
  <si>
    <t>TRIM 3</t>
  </si>
  <si>
    <t>TRIM 4</t>
  </si>
  <si>
    <t>COMMANDES</t>
  </si>
  <si>
    <t>RISTOURNES à ACCORDER</t>
  </si>
  <si>
    <r>
      <t xml:space="preserve">ANNEE
</t>
    </r>
    <r>
      <rPr>
        <i/>
        <sz val="11"/>
        <color theme="1"/>
        <rFont val="Calibri"/>
        <family val="2"/>
        <scheme val="minor"/>
      </rPr>
      <t>CA HT</t>
    </r>
  </si>
  <si>
    <t>NON</t>
  </si>
  <si>
    <t>MONTANT
(arrondi à 2 déc.)</t>
  </si>
  <si>
    <t>%</t>
  </si>
  <si>
    <t>ArcAlu</t>
  </si>
  <si>
    <t>Daspace</t>
  </si>
  <si>
    <t>Reost</t>
  </si>
  <si>
    <t>SLME</t>
  </si>
  <si>
    <t>Usiud</t>
  </si>
  <si>
    <t>OUI</t>
  </si>
  <si>
    <t>TOTAUX</t>
  </si>
  <si>
    <t>%  DE RISTOURNES ACCORDEES</t>
  </si>
  <si>
    <t>Table Taux ristourne</t>
  </si>
  <si>
    <t>Taux</t>
  </si>
  <si>
    <t>Borne CA HT</t>
  </si>
  <si>
    <t>Taux 1</t>
  </si>
  <si>
    <t>Taux 2</t>
  </si>
  <si>
    <t>Taux 3</t>
  </si>
  <si>
    <t>inférieur</t>
  </si>
  <si>
    <t>supérieure</t>
  </si>
  <si>
    <t>au-delà</t>
  </si>
  <si>
    <t>Taux de
ristourne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</si>
</sst>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43" fontId="0" fillId="0" borderId="0" xfId="1" applyFont="1"/>
    <xf numFmtId="0" fontId="0" fillId="0" borderId="2" xfId="0" applyBorder="1"/>
    <xf numFmtId="164" fontId="0" fillId="0" borderId="1" xfId="1" applyNumberFormat="1" applyFont="1" applyBorder="1"/>
    <xf numFmtId="165" fontId="0" fillId="0" borderId="1" xfId="0" applyNumberForma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/>
    </xf>
    <xf numFmtId="43" fontId="0" fillId="0" borderId="1" xfId="1" applyFont="1" applyBorder="1"/>
    <xf numFmtId="10" fontId="0" fillId="0" borderId="1" xfId="2" applyNumberFormat="1" applyFont="1" applyBorder="1" applyAlignment="1">
      <alignment horizontal="right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Commandes trimestrielles cumulées par</a:t>
            </a:r>
            <a:r>
              <a:rPr lang="fr-FR" baseline="0"/>
              <a:t> client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Solution!$A$3</c:f>
              <c:strCache>
                <c:ptCount val="1"/>
                <c:pt idx="0">
                  <c:v>ArcAlu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Solution!$C$2:$F$2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Solution!$C$3:$F$3</c:f>
              <c:numCache>
                <c:formatCode>#,##0.00</c:formatCode>
                <c:ptCount val="4"/>
                <c:pt idx="0">
                  <c:v>9720.1</c:v>
                </c:pt>
                <c:pt idx="1">
                  <c:v>10653.34</c:v>
                </c:pt>
                <c:pt idx="2">
                  <c:v>8456.32</c:v>
                </c:pt>
                <c:pt idx="3">
                  <c:v>12436.78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A-42D5-8B6B-BBD438206DAF}"/>
            </c:ext>
          </c:extLst>
        </c:ser>
        <c:ser>
          <c:idx val="1"/>
          <c:order val="1"/>
          <c:tx>
            <c:strRef>
              <c:f>Solution!$A$4</c:f>
              <c:strCache>
                <c:ptCount val="1"/>
                <c:pt idx="0">
                  <c:v>Daspace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Solution!$C$2:$F$2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Solution!$C$4:$F$4</c:f>
              <c:numCache>
                <c:formatCode>#,##0.00</c:formatCode>
                <c:ptCount val="4"/>
                <c:pt idx="0">
                  <c:v>5673.3</c:v>
                </c:pt>
                <c:pt idx="1">
                  <c:v>6235.89</c:v>
                </c:pt>
                <c:pt idx="2">
                  <c:v>5113.46</c:v>
                </c:pt>
                <c:pt idx="3">
                  <c:v>6189.76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A-42D5-8B6B-BBD438206DAF}"/>
            </c:ext>
          </c:extLst>
        </c:ser>
        <c:ser>
          <c:idx val="2"/>
          <c:order val="2"/>
          <c:tx>
            <c:strRef>
              <c:f>Solution!$A$5</c:f>
              <c:strCache>
                <c:ptCount val="1"/>
                <c:pt idx="0">
                  <c:v>Reost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Solution!$C$2:$F$2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Solution!$C$5:$F$5</c:f>
              <c:numCache>
                <c:formatCode>#,##0.00</c:formatCode>
                <c:ptCount val="4"/>
                <c:pt idx="0">
                  <c:v>4735.42</c:v>
                </c:pt>
                <c:pt idx="1">
                  <c:v>5678.64</c:v>
                </c:pt>
                <c:pt idx="2">
                  <c:v>4236.8900000000003</c:v>
                </c:pt>
                <c:pt idx="3">
                  <c:v>5983.21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5A-42D5-8B6B-BBD438206DAF}"/>
            </c:ext>
          </c:extLst>
        </c:ser>
        <c:ser>
          <c:idx val="3"/>
          <c:order val="3"/>
          <c:tx>
            <c:strRef>
              <c:f>Solution!$A$6</c:f>
              <c:strCache>
                <c:ptCount val="1"/>
                <c:pt idx="0">
                  <c:v>SLME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Solution!$C$2:$F$2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Solution!$C$6:$F$6</c:f>
              <c:numCache>
                <c:formatCode>#,##0.00</c:formatCode>
                <c:ptCount val="4"/>
                <c:pt idx="0">
                  <c:v>1562.23</c:v>
                </c:pt>
                <c:pt idx="1">
                  <c:v>4269.8500000000004</c:v>
                </c:pt>
                <c:pt idx="2">
                  <c:v>2365.25</c:v>
                </c:pt>
                <c:pt idx="3">
                  <c:v>3264.98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5A-42D5-8B6B-BBD438206DAF}"/>
            </c:ext>
          </c:extLst>
        </c:ser>
        <c:ser>
          <c:idx val="4"/>
          <c:order val="4"/>
          <c:tx>
            <c:strRef>
              <c:f>Solution!$A$7</c:f>
              <c:strCache>
                <c:ptCount val="1"/>
                <c:pt idx="0">
                  <c:v>Usiud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Solution!$C$2:$F$2</c:f>
              <c:strCache>
                <c:ptCount val="4"/>
                <c:pt idx="0">
                  <c:v>TRIM 1</c:v>
                </c:pt>
                <c:pt idx="1">
                  <c:v>TRIM 2</c:v>
                </c:pt>
                <c:pt idx="2">
                  <c:v>TRIM 3</c:v>
                </c:pt>
                <c:pt idx="3">
                  <c:v>TRIM 4</c:v>
                </c:pt>
              </c:strCache>
            </c:strRef>
          </c:cat>
          <c:val>
            <c:numRef>
              <c:f>Solution!$C$7:$F$7</c:f>
              <c:numCache>
                <c:formatCode>#,##0.00</c:formatCode>
                <c:ptCount val="4"/>
                <c:pt idx="0">
                  <c:v>2684.74</c:v>
                </c:pt>
                <c:pt idx="1">
                  <c:v>1985.12</c:v>
                </c:pt>
                <c:pt idx="2">
                  <c:v>2987.56</c:v>
                </c:pt>
                <c:pt idx="3">
                  <c:v>1651.32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5A-42D5-8B6B-BBD438206D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555071439"/>
        <c:axId val="566115471"/>
      </c:barChart>
      <c:catAx>
        <c:axId val="5550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115471"/>
        <c:crosses val="autoZero"/>
        <c:auto val="1"/>
        <c:lblAlgn val="ctr"/>
        <c:lblOffset val="100"/>
        <c:noMultiLvlLbl val="0"/>
      </c:catAx>
      <c:valAx>
        <c:axId val="566115471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55507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18</xdr:row>
      <xdr:rowOff>80962</xdr:rowOff>
    </xdr:from>
    <xdr:to>
      <xdr:col>10</xdr:col>
      <xdr:colOff>19051</xdr:colOff>
      <xdr:row>49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E68BB17-1A11-DAB9-88B4-EA71D9FB4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32BA-68DE-4405-AAF4-06C32CB8928C}">
  <dimension ref="A1:J17"/>
  <sheetViews>
    <sheetView tabSelected="1" workbookViewId="0">
      <selection activeCell="R61" sqref="R61"/>
    </sheetView>
  </sheetViews>
  <sheetFormatPr baseColWidth="10" defaultRowHeight="15" x14ac:dyDescent="0.25"/>
  <cols>
    <col min="10" max="10" width="16.5703125" customWidth="1"/>
  </cols>
  <sheetData>
    <row r="1" spans="1:10" ht="28.5" customHeight="1" x14ac:dyDescent="0.25">
      <c r="A1" s="14" t="s">
        <v>0</v>
      </c>
      <c r="B1" s="15" t="s">
        <v>1</v>
      </c>
      <c r="C1" s="14" t="s">
        <v>6</v>
      </c>
      <c r="D1" s="14"/>
      <c r="E1" s="14"/>
      <c r="F1" s="14"/>
      <c r="G1" s="14"/>
      <c r="H1" s="15" t="s">
        <v>7</v>
      </c>
      <c r="I1" s="15"/>
      <c r="J1" s="15"/>
    </row>
    <row r="2" spans="1:10" ht="36.75" customHeight="1" x14ac:dyDescent="0.25">
      <c r="A2" s="14"/>
      <c r="B2" s="15"/>
      <c r="C2" s="1" t="s">
        <v>2</v>
      </c>
      <c r="D2" s="1" t="s">
        <v>3</v>
      </c>
      <c r="E2" s="1" t="s">
        <v>4</v>
      </c>
      <c r="F2" s="1" t="s">
        <v>5</v>
      </c>
      <c r="G2" s="2" t="s">
        <v>8</v>
      </c>
      <c r="H2" s="1" t="s">
        <v>9</v>
      </c>
      <c r="I2" s="1" t="s">
        <v>11</v>
      </c>
      <c r="J2" s="2" t="s">
        <v>10</v>
      </c>
    </row>
    <row r="3" spans="1:10" ht="24" customHeight="1" x14ac:dyDescent="0.25">
      <c r="A3" s="3" t="s">
        <v>12</v>
      </c>
      <c r="B3" s="1" t="s">
        <v>17</v>
      </c>
      <c r="C3" s="4">
        <v>9720.1</v>
      </c>
      <c r="D3" s="4">
        <v>10653.34</v>
      </c>
      <c r="E3" s="4">
        <v>8456.32</v>
      </c>
      <c r="F3" s="4">
        <v>12436.78</v>
      </c>
      <c r="G3" s="4">
        <f>SUM(C3:F3)</f>
        <v>41266.54</v>
      </c>
      <c r="H3" s="1" t="str">
        <f>IF(B3="oui","",$H$2)</f>
        <v/>
      </c>
      <c r="I3" s="10">
        <f>IF(H3="non",0,IF(G3&lt;$C$15,$D$15,IF(G3&lt;$C$16,$D$16,$D$17)))</f>
        <v>0.03</v>
      </c>
      <c r="J3" s="13">
        <f>ROUND(I3*G3,2)</f>
        <v>1238</v>
      </c>
    </row>
    <row r="4" spans="1:10" ht="24" customHeight="1" x14ac:dyDescent="0.25">
      <c r="A4" s="3" t="s">
        <v>13</v>
      </c>
      <c r="B4" s="1" t="s">
        <v>9</v>
      </c>
      <c r="C4" s="4">
        <v>5673.3</v>
      </c>
      <c r="D4" s="4">
        <v>6235.89</v>
      </c>
      <c r="E4" s="4">
        <v>5113.46</v>
      </c>
      <c r="F4" s="4">
        <v>6189.76</v>
      </c>
      <c r="G4" s="4">
        <f t="shared" ref="G4:G7" si="0">SUM(C4:F4)</f>
        <v>23212.410000000003</v>
      </c>
      <c r="H4" s="1" t="str">
        <f t="shared" ref="H4:H7" si="1">IF(B4="oui","",$H$2)</f>
        <v>NON</v>
      </c>
      <c r="I4" s="10">
        <f t="shared" ref="I4:I7" si="2">IF(H4="non",0,IF(G4&lt;$C$15,$D$15,IF(G4&lt;$C$16,$D$16,$D$17)))</f>
        <v>0</v>
      </c>
      <c r="J4" s="13">
        <f t="shared" ref="J4:J7" si="3">ROUND(I4*G4,2)</f>
        <v>0</v>
      </c>
    </row>
    <row r="5" spans="1:10" ht="24" customHeight="1" x14ac:dyDescent="0.25">
      <c r="A5" s="3" t="s">
        <v>14</v>
      </c>
      <c r="B5" s="1" t="s">
        <v>9</v>
      </c>
      <c r="C5" s="4">
        <v>4735.42</v>
      </c>
      <c r="D5" s="4">
        <v>5678.64</v>
      </c>
      <c r="E5" s="4">
        <v>4236.8900000000003</v>
      </c>
      <c r="F5" s="4">
        <v>5983.21</v>
      </c>
      <c r="G5" s="4">
        <f t="shared" si="0"/>
        <v>20634.16</v>
      </c>
      <c r="H5" s="1" t="str">
        <f t="shared" si="1"/>
        <v>NON</v>
      </c>
      <c r="I5" s="10">
        <f t="shared" si="2"/>
        <v>0</v>
      </c>
      <c r="J5" s="13">
        <f t="shared" si="3"/>
        <v>0</v>
      </c>
    </row>
    <row r="6" spans="1:10" ht="24" customHeight="1" x14ac:dyDescent="0.25">
      <c r="A6" s="3" t="s">
        <v>15</v>
      </c>
      <c r="B6" s="1" t="s">
        <v>17</v>
      </c>
      <c r="C6" s="4">
        <v>1562.23</v>
      </c>
      <c r="D6" s="4">
        <v>4269.8500000000004</v>
      </c>
      <c r="E6" s="4">
        <v>2365.25</v>
      </c>
      <c r="F6" s="4">
        <v>3264.98</v>
      </c>
      <c r="G6" s="4">
        <f t="shared" si="0"/>
        <v>11462.31</v>
      </c>
      <c r="H6" s="1" t="str">
        <f t="shared" si="1"/>
        <v/>
      </c>
      <c r="I6" s="10">
        <f t="shared" si="2"/>
        <v>0.02</v>
      </c>
      <c r="J6" s="13">
        <f t="shared" si="3"/>
        <v>229.25</v>
      </c>
    </row>
    <row r="7" spans="1:10" ht="24" customHeight="1" x14ac:dyDescent="0.25">
      <c r="A7" s="3" t="s">
        <v>16</v>
      </c>
      <c r="B7" s="1" t="s">
        <v>17</v>
      </c>
      <c r="C7" s="4">
        <v>2684.74</v>
      </c>
      <c r="D7" s="4">
        <v>1985.12</v>
      </c>
      <c r="E7" s="4">
        <v>2987.56</v>
      </c>
      <c r="F7" s="4">
        <v>1651.32</v>
      </c>
      <c r="G7" s="4">
        <f t="shared" si="0"/>
        <v>9308.74</v>
      </c>
      <c r="H7" s="1" t="str">
        <f t="shared" si="1"/>
        <v/>
      </c>
      <c r="I7" s="10">
        <f t="shared" si="2"/>
        <v>0.01</v>
      </c>
      <c r="J7" s="13">
        <f t="shared" si="3"/>
        <v>93.09</v>
      </c>
    </row>
    <row r="8" spans="1:10" ht="24" customHeight="1" x14ac:dyDescent="0.25">
      <c r="A8" s="16" t="s">
        <v>18</v>
      </c>
      <c r="B8" s="16"/>
      <c r="C8" s="16"/>
      <c r="D8" s="16"/>
      <c r="E8" s="16"/>
      <c r="F8" s="16"/>
      <c r="G8" s="4">
        <f>SUM(G3:G7)</f>
        <v>105884.16</v>
      </c>
      <c r="H8" s="5"/>
      <c r="I8" s="5"/>
      <c r="J8" s="11">
        <f>SUM(J3:J7)</f>
        <v>1560.34</v>
      </c>
    </row>
    <row r="9" spans="1:10" ht="30.75" customHeight="1" x14ac:dyDescent="0.25">
      <c r="A9" s="16" t="s">
        <v>19</v>
      </c>
      <c r="B9" s="16"/>
      <c r="C9" s="16"/>
      <c r="D9" s="16"/>
      <c r="E9" s="16"/>
      <c r="F9" s="16"/>
      <c r="G9" s="16"/>
      <c r="H9" s="16"/>
      <c r="I9" s="16"/>
      <c r="J9" s="12">
        <f>J8/G8</f>
        <v>1.4736292945044848E-2</v>
      </c>
    </row>
    <row r="10" spans="1:10" x14ac:dyDescent="0.25">
      <c r="J10" s="6"/>
    </row>
    <row r="12" spans="1:10" x14ac:dyDescent="0.25">
      <c r="A12" s="7" t="s">
        <v>20</v>
      </c>
    </row>
    <row r="13" spans="1:10" ht="31.5" customHeight="1" x14ac:dyDescent="0.25">
      <c r="A13" s="14" t="s">
        <v>21</v>
      </c>
      <c r="B13" s="14" t="s">
        <v>22</v>
      </c>
      <c r="C13" s="14"/>
      <c r="D13" s="15" t="s">
        <v>29</v>
      </c>
    </row>
    <row r="14" spans="1:10" x14ac:dyDescent="0.25">
      <c r="A14" s="14"/>
      <c r="B14" s="1" t="s">
        <v>26</v>
      </c>
      <c r="C14" s="1" t="s">
        <v>27</v>
      </c>
      <c r="D14" s="14"/>
    </row>
    <row r="15" spans="1:10" x14ac:dyDescent="0.25">
      <c r="A15" s="1" t="s">
        <v>23</v>
      </c>
      <c r="B15" s="8"/>
      <c r="C15" s="8">
        <v>10000</v>
      </c>
      <c r="D15" s="9">
        <v>0.01</v>
      </c>
    </row>
    <row r="16" spans="1:10" x14ac:dyDescent="0.25">
      <c r="A16" s="1" t="s">
        <v>24</v>
      </c>
      <c r="B16" s="8">
        <v>10000</v>
      </c>
      <c r="C16" s="8">
        <v>25000</v>
      </c>
      <c r="D16" s="9">
        <v>0.02</v>
      </c>
    </row>
    <row r="17" spans="1:4" x14ac:dyDescent="0.25">
      <c r="A17" s="1" t="s">
        <v>25</v>
      </c>
      <c r="B17" s="8">
        <v>25000</v>
      </c>
      <c r="C17" s="8" t="s">
        <v>28</v>
      </c>
      <c r="D17" s="9">
        <v>0.03</v>
      </c>
    </row>
  </sheetData>
  <mergeCells count="9">
    <mergeCell ref="A9:I9"/>
    <mergeCell ref="A13:A14"/>
    <mergeCell ref="B13:C13"/>
    <mergeCell ref="D13:D14"/>
    <mergeCell ref="A1:A2"/>
    <mergeCell ref="B1:B2"/>
    <mergeCell ref="H1:J1"/>
    <mergeCell ref="C1:G1"/>
    <mergeCell ref="A8:F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2025-10-08T13:09:58Z</dcterms:created>
  <dcterms:modified xsi:type="dcterms:W3CDTF">2025-10-08T14:46:40Z</dcterms:modified>
</cp:coreProperties>
</file>