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asca\excel-ul-21\2008-01\"/>
    </mc:Choice>
  </mc:AlternateContent>
  <xr:revisionPtr revIDLastSave="0" documentId="8_{D78D948F-459A-4FDB-9156-A4B85A18F9C7}" xr6:coauthVersionLast="46" xr6:coauthVersionMax="46" xr10:uidLastSave="{00000000-0000-0000-0000-000000000000}"/>
  <bookViews>
    <workbookView xWindow="22155" yWindow="3495" windowWidth="22860" windowHeight="22590"/>
  </bookViews>
  <sheets>
    <sheet name="Résultats" sheetId="1" r:id="rId1"/>
    <sheet name="Graph1" sheetId="6" r:id="rId2"/>
    <sheet name="Avec formules" sheetId="7" r:id="rId3"/>
  </sheets>
  <calcPr calcId="181029"/>
</workbook>
</file>

<file path=xl/calcChain.xml><?xml version="1.0" encoding="utf-8"?>
<calcChain xmlns="http://schemas.openxmlformats.org/spreadsheetml/2006/main">
  <c r="B11" i="7" l="1"/>
  <c r="C11" i="7"/>
  <c r="D11" i="7"/>
  <c r="E11" i="7"/>
  <c r="B12" i="7"/>
  <c r="C12" i="7"/>
  <c r="D12" i="7"/>
  <c r="E12" i="7"/>
  <c r="B13" i="7"/>
  <c r="B14" i="7"/>
  <c r="B15" i="7" s="1"/>
  <c r="C13" i="7"/>
  <c r="C14" i="7" s="1"/>
  <c r="D13" i="7"/>
  <c r="D14" i="7" s="1"/>
  <c r="E13" i="7"/>
  <c r="E14" i="7"/>
  <c r="C12" i="1"/>
  <c r="B12" i="1"/>
  <c r="B13" i="1" s="1"/>
  <c r="E12" i="1"/>
  <c r="D12" i="1"/>
  <c r="E10" i="1"/>
  <c r="E11" i="1"/>
  <c r="E13" i="1"/>
  <c r="E14" i="1" s="1"/>
  <c r="D11" i="1"/>
  <c r="C11" i="1"/>
  <c r="B11" i="1"/>
  <c r="D10" i="1"/>
  <c r="C10" i="1"/>
  <c r="B10" i="1"/>
  <c r="D13" i="1"/>
  <c r="C13" i="1"/>
  <c r="C14" i="1"/>
  <c r="D14" i="1"/>
  <c r="D15" i="7" l="1"/>
  <c r="D16" i="7"/>
  <c r="E16" i="7"/>
  <c r="B14" i="1"/>
  <c r="B15" i="1"/>
  <c r="D15" i="1"/>
  <c r="E15" i="1"/>
  <c r="C16" i="7"/>
  <c r="B16" i="7"/>
  <c r="C15" i="7"/>
  <c r="C15" i="1"/>
  <c r="E15" i="7"/>
</calcChain>
</file>

<file path=xl/sharedStrings.xml><?xml version="1.0" encoding="utf-8"?>
<sst xmlns="http://schemas.openxmlformats.org/spreadsheetml/2006/main" count="42" uniqueCount="21">
  <si>
    <t>PARCELLE</t>
  </si>
  <si>
    <t>PROJET EMPRUNT : COMPARATIF BANQUES</t>
  </si>
  <si>
    <t>Mode de remboursement :</t>
  </si>
  <si>
    <t>Mensualités Constantes (Remboursement du capital + Intérêts sur capital restant dû + Assurances)</t>
  </si>
  <si>
    <t>CODES BANQUES</t>
  </si>
  <si>
    <t>BQ1</t>
  </si>
  <si>
    <t>BQ2</t>
  </si>
  <si>
    <t>BQ3</t>
  </si>
  <si>
    <t>BQ4</t>
  </si>
  <si>
    <t>Montant principal de l'emprunt</t>
  </si>
  <si>
    <t>Durée de rbt (en nombre de mois)</t>
  </si>
  <si>
    <t>Taux mensuel d'intérêt</t>
  </si>
  <si>
    <t>Montant total assurance</t>
  </si>
  <si>
    <t>Frais de dossier</t>
  </si>
  <si>
    <t>MONTANT NET EMPRUNTE</t>
  </si>
  <si>
    <t>COÛT MENSUEL DE L'ASSURANCE</t>
  </si>
  <si>
    <t>MENSUALITE CONSTANTE de RBT</t>
  </si>
  <si>
    <t>MENSUALITE TOTALE</t>
  </si>
  <si>
    <t>COÛT TOTAL DU CREDIT</t>
  </si>
  <si>
    <t>Banque la plus favorable =</t>
  </si>
  <si>
    <t>Pour investissement année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</si>
</sst>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70" formatCode="0.00000%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bgColor theme="0" tint="-0.1499374370555742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70" fontId="5" fillId="0" borderId="1" xfId="1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/>
    <xf numFmtId="4" fontId="5" fillId="2" borderId="3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8" fontId="5" fillId="2" borderId="1" xfId="0" applyNumberFormat="1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170" fontId="8" fillId="0" borderId="1" xfId="1" applyNumberFormat="1" applyFont="1" applyBorder="1"/>
    <xf numFmtId="2" fontId="8" fillId="0" borderId="1" xfId="0" applyNumberFormat="1" applyFont="1" applyBorder="1" applyAlignment="1">
      <alignment horizontal="right" indent="1"/>
    </xf>
    <xf numFmtId="0" fontId="8" fillId="0" borderId="2" xfId="0" applyFont="1" applyBorder="1"/>
    <xf numFmtId="2" fontId="8" fillId="0" borderId="2" xfId="0" applyNumberFormat="1" applyFont="1" applyBorder="1" applyAlignment="1">
      <alignment horizontal="right" indent="1"/>
    </xf>
    <xf numFmtId="0" fontId="8" fillId="0" borderId="3" xfId="0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8" fillId="3" borderId="3" xfId="0" applyNumberFormat="1" applyFont="1" applyFill="1" applyBorder="1"/>
    <xf numFmtId="2" fontId="8" fillId="3" borderId="1" xfId="0" applyNumberFormat="1" applyFont="1" applyFill="1" applyBorder="1"/>
    <xf numFmtId="8" fontId="8" fillId="3" borderId="1" xfId="0" applyNumberFormat="1" applyFont="1" applyFill="1" applyBorder="1"/>
    <xf numFmtId="8" fontId="7" fillId="3" borderId="1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Projet emprunt : comparatif Banques</a:t>
            </a:r>
          </a:p>
        </c:rich>
      </c:tx>
      <c:overlay val="1"/>
    </c:title>
    <c:autoTitleDeleted val="0"/>
    <c:view3D>
      <c:rotX val="15"/>
      <c:hPercent val="183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68938193343899"/>
          <c:y val="7.2668112798264642E-2"/>
          <c:w val="0.62916006339144215"/>
          <c:h val="0.861171366594360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Résultats!$A$10</c:f>
              <c:strCache>
                <c:ptCount val="1"/>
                <c:pt idx="0">
                  <c:v>MONTANT NET EMPRUNTE</c:v>
                </c:pt>
              </c:strCache>
            </c:strRef>
          </c:tx>
          <c:invertIfNegative val="0"/>
          <c:cat>
            <c:strRef>
              <c:f>Résultats!$B$4:$E$4</c:f>
              <c:strCache>
                <c:ptCount val="4"/>
                <c:pt idx="0">
                  <c:v>BQ1</c:v>
                </c:pt>
                <c:pt idx="1">
                  <c:v>BQ2</c:v>
                </c:pt>
                <c:pt idx="2">
                  <c:v>BQ3</c:v>
                </c:pt>
                <c:pt idx="3">
                  <c:v>BQ4</c:v>
                </c:pt>
              </c:strCache>
            </c:strRef>
          </c:cat>
          <c:val>
            <c:numRef>
              <c:f>Résultats!$B$10:$E$10</c:f>
              <c:numCache>
                <c:formatCode>#,##0.00</c:formatCode>
                <c:ptCount val="4"/>
                <c:pt idx="0">
                  <c:v>199600</c:v>
                </c:pt>
                <c:pt idx="1">
                  <c:v>199400</c:v>
                </c:pt>
                <c:pt idx="2">
                  <c:v>199850</c:v>
                </c:pt>
                <c:pt idx="3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C-409A-BDD8-AFA749C9797B}"/>
            </c:ext>
          </c:extLst>
        </c:ser>
        <c:ser>
          <c:idx val="1"/>
          <c:order val="1"/>
          <c:tx>
            <c:strRef>
              <c:f>Résultats!$A$14</c:f>
              <c:strCache>
                <c:ptCount val="1"/>
                <c:pt idx="0">
                  <c:v>COÛT TOTAL DU CREDIT</c:v>
                </c:pt>
              </c:strCache>
            </c:strRef>
          </c:tx>
          <c:invertIfNegative val="0"/>
          <c:cat>
            <c:strRef>
              <c:f>Résultats!$B$4:$E$4</c:f>
              <c:strCache>
                <c:ptCount val="4"/>
                <c:pt idx="0">
                  <c:v>BQ1</c:v>
                </c:pt>
                <c:pt idx="1">
                  <c:v>BQ2</c:v>
                </c:pt>
                <c:pt idx="2">
                  <c:v>BQ3</c:v>
                </c:pt>
                <c:pt idx="3">
                  <c:v>BQ4</c:v>
                </c:pt>
              </c:strCache>
            </c:strRef>
          </c:cat>
          <c:val>
            <c:numRef>
              <c:f>Résultats!$B$14:$E$14</c:f>
              <c:numCache>
                <c:formatCode>"€"#,##0.00_);[Red]\("€"#,##0.00\)</c:formatCode>
                <c:ptCount val="4"/>
                <c:pt idx="0">
                  <c:v>251211.5025301018</c:v>
                </c:pt>
                <c:pt idx="1">
                  <c:v>246518.11346973979</c:v>
                </c:pt>
                <c:pt idx="2">
                  <c:v>251615.24483821893</c:v>
                </c:pt>
                <c:pt idx="3">
                  <c:v>254092.49637635727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C-409A-BDD8-AFA749C9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6036672"/>
        <c:axId val="1"/>
        <c:axId val="0"/>
      </c:bar3DChart>
      <c:catAx>
        <c:axId val="46603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BQ</a:t>
                </a:r>
              </a:p>
            </c:rich>
          </c:tx>
          <c:layout>
            <c:manualLayout>
              <c:xMode val="edge"/>
              <c:yMode val="edge"/>
              <c:x val="0.3977812995245642"/>
              <c:y val="0.9078091106290672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66036672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28209191759111"/>
          <c:y val="0.51084598698481565"/>
          <c:w val="0.22292657157950346"/>
          <c:h val="0.1001446131597975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&amp;L&amp;"Arial,Gras"&amp;9PARCELLE GRAPH PROJET 2008&amp;REdité le&amp;D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12656" cy="878085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C0C358-8843-4A50-A764-719B1DE9C5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23" sqref="H23"/>
    </sheetView>
  </sheetViews>
  <sheetFormatPr baseColWidth="10" defaultRowHeight="15" x14ac:dyDescent="0.25"/>
  <cols>
    <col min="1" max="1" width="38.28515625" style="22" customWidth="1"/>
    <col min="2" max="5" width="23.28515625" style="22" customWidth="1"/>
    <col min="6" max="16384" width="11.42578125" style="22"/>
  </cols>
  <sheetData>
    <row r="1" spans="1:5" ht="20.100000000000001" customHeight="1" x14ac:dyDescent="0.25">
      <c r="A1" s="21" t="s">
        <v>0</v>
      </c>
      <c r="B1" s="38" t="s">
        <v>1</v>
      </c>
      <c r="C1" s="38"/>
      <c r="D1" s="38"/>
      <c r="E1" s="38"/>
    </row>
    <row r="2" spans="1:5" ht="20.100000000000001" customHeight="1" x14ac:dyDescent="0.25">
      <c r="A2" s="23" t="s">
        <v>20</v>
      </c>
      <c r="B2" s="24">
        <v>2008</v>
      </c>
      <c r="C2" s="24"/>
      <c r="D2" s="24"/>
      <c r="E2" s="24"/>
    </row>
    <row r="3" spans="1:5" ht="20.100000000000001" customHeight="1" x14ac:dyDescent="0.25">
      <c r="A3" s="23" t="s">
        <v>2</v>
      </c>
      <c r="B3" s="35" t="s">
        <v>3</v>
      </c>
      <c r="C3" s="36"/>
      <c r="D3" s="36"/>
      <c r="E3" s="37"/>
    </row>
    <row r="4" spans="1:5" ht="20.100000000000001" customHeight="1" x14ac:dyDescent="0.25">
      <c r="A4" s="24" t="s">
        <v>4</v>
      </c>
      <c r="B4" s="32" t="s">
        <v>5</v>
      </c>
      <c r="C4" s="32" t="s">
        <v>6</v>
      </c>
      <c r="D4" s="32" t="s">
        <v>7</v>
      </c>
      <c r="E4" s="32" t="s">
        <v>8</v>
      </c>
    </row>
    <row r="5" spans="1:5" ht="20.100000000000001" customHeight="1" x14ac:dyDescent="0.25">
      <c r="A5" s="24" t="s">
        <v>9</v>
      </c>
      <c r="B5" s="33">
        <v>200000</v>
      </c>
      <c r="C5" s="33">
        <v>200000</v>
      </c>
      <c r="D5" s="33">
        <v>200000</v>
      </c>
      <c r="E5" s="33">
        <v>200000</v>
      </c>
    </row>
    <row r="6" spans="1:5" ht="20.100000000000001" customHeight="1" x14ac:dyDescent="0.25">
      <c r="A6" s="24" t="s">
        <v>10</v>
      </c>
      <c r="B6" s="34">
        <v>120</v>
      </c>
      <c r="C6" s="34">
        <v>120</v>
      </c>
      <c r="D6" s="34">
        <v>120</v>
      </c>
      <c r="E6" s="34">
        <v>120</v>
      </c>
    </row>
    <row r="7" spans="1:5" ht="20.100000000000001" customHeight="1" x14ac:dyDescent="0.25">
      <c r="A7" s="24" t="s">
        <v>11</v>
      </c>
      <c r="B7" s="25">
        <v>3.7916999999999998E-3</v>
      </c>
      <c r="C7" s="25">
        <v>3.4558000000000002E-3</v>
      </c>
      <c r="D7" s="25">
        <v>3.8333E-3</v>
      </c>
      <c r="E7" s="25">
        <v>4.0000000000000001E-3</v>
      </c>
    </row>
    <row r="8" spans="1:5" ht="20.100000000000001" customHeight="1" x14ac:dyDescent="0.25">
      <c r="A8" s="24" t="s">
        <v>12</v>
      </c>
      <c r="B8" s="26">
        <v>1500</v>
      </c>
      <c r="C8" s="26">
        <v>1250</v>
      </c>
      <c r="D8" s="26">
        <v>1575</v>
      </c>
      <c r="E8" s="26">
        <v>1875</v>
      </c>
    </row>
    <row r="9" spans="1:5" ht="20.100000000000001" customHeight="1" thickBot="1" x14ac:dyDescent="0.3">
      <c r="A9" s="27" t="s">
        <v>13</v>
      </c>
      <c r="B9" s="28">
        <v>400</v>
      </c>
      <c r="C9" s="28">
        <v>600</v>
      </c>
      <c r="D9" s="28">
        <v>150</v>
      </c>
      <c r="E9" s="28">
        <v>0</v>
      </c>
    </row>
    <row r="10" spans="1:5" ht="20.100000000000001" customHeight="1" x14ac:dyDescent="0.25">
      <c r="A10" s="29" t="s">
        <v>14</v>
      </c>
      <c r="B10" s="41">
        <f>B5-B9</f>
        <v>199600</v>
      </c>
      <c r="C10" s="41">
        <f>C5-C9</f>
        <v>199400</v>
      </c>
      <c r="D10" s="41">
        <f>D5-D9</f>
        <v>199850</v>
      </c>
      <c r="E10" s="41">
        <f>E5-E9</f>
        <v>200000</v>
      </c>
    </row>
    <row r="11" spans="1:5" ht="20.100000000000001" customHeight="1" x14ac:dyDescent="0.25">
      <c r="A11" s="24" t="s">
        <v>15</v>
      </c>
      <c r="B11" s="42">
        <f>B8/B6</f>
        <v>12.5</v>
      </c>
      <c r="C11" s="42">
        <f>C8/C6</f>
        <v>10.416666666666666</v>
      </c>
      <c r="D11" s="42">
        <f>D8/D6</f>
        <v>13.125</v>
      </c>
      <c r="E11" s="42">
        <f>E8/E6</f>
        <v>15.625</v>
      </c>
    </row>
    <row r="12" spans="1:5" ht="20.100000000000001" customHeight="1" x14ac:dyDescent="0.25">
      <c r="A12" s="24" t="s">
        <v>16</v>
      </c>
      <c r="B12" s="43">
        <f>-PMT(B7,B6,B5)</f>
        <v>2077.5958544175151</v>
      </c>
      <c r="C12" s="43">
        <f>-PMT(C7,C6,C5)</f>
        <v>2038.9009455811652</v>
      </c>
      <c r="D12" s="43">
        <f>-PMT(D7,D6,D5)</f>
        <v>2082.4187069851578</v>
      </c>
      <c r="E12" s="43">
        <f>-PMT(E7,E6,E5)</f>
        <v>2101.8124698029774</v>
      </c>
    </row>
    <row r="13" spans="1:5" ht="20.100000000000001" customHeight="1" x14ac:dyDescent="0.25">
      <c r="A13" s="24" t="s">
        <v>17</v>
      </c>
      <c r="B13" s="44">
        <f>B12+B11</f>
        <v>2090.0958544175151</v>
      </c>
      <c r="C13" s="44">
        <f>C12+C11</f>
        <v>2049.3176122478317</v>
      </c>
      <c r="D13" s="44">
        <f>D12+D11</f>
        <v>2095.5437069851578</v>
      </c>
      <c r="E13" s="44">
        <f>E12+E11</f>
        <v>2117.4374698029774</v>
      </c>
    </row>
    <row r="14" spans="1:5" ht="20.100000000000001" customHeight="1" x14ac:dyDescent="0.25">
      <c r="A14" s="24" t="s">
        <v>18</v>
      </c>
      <c r="B14" s="44">
        <f>B13*B6+B9</f>
        <v>251211.5025301018</v>
      </c>
      <c r="C14" s="44">
        <f>C13*C6+C9</f>
        <v>246518.11346973979</v>
      </c>
      <c r="D14" s="44">
        <f>D13*D6+D9</f>
        <v>251615.24483821893</v>
      </c>
      <c r="E14" s="44">
        <f>E13*E6+E9</f>
        <v>254092.49637635727</v>
      </c>
    </row>
    <row r="15" spans="1:5" ht="20.100000000000001" customHeight="1" x14ac:dyDescent="0.25">
      <c r="A15" s="30" t="s">
        <v>19</v>
      </c>
      <c r="B15" s="31" t="str">
        <f>IF(B13=MIN($B$13:$E$13),"à priviligier","")</f>
        <v/>
      </c>
      <c r="C15" s="31" t="str">
        <f>IF(C13=MIN($B$13:$E$13),"à privilégier","")</f>
        <v>à privilégier</v>
      </c>
      <c r="D15" s="21" t="str">
        <f>IF(D13=MIN($B$13:$E$13),"à priviligier","")</f>
        <v/>
      </c>
      <c r="E15" s="21" t="str">
        <f>IF(E13=MIN($B$13:$E$13),"à priviligier","")</f>
        <v/>
      </c>
    </row>
  </sheetData>
  <mergeCells count="2">
    <mergeCell ref="B3:E3"/>
    <mergeCell ref="B1:E1"/>
  </mergeCells>
  <phoneticPr fontId="2" type="noConversion"/>
  <pageMargins left="0.26" right="0.14000000000000001" top="0.984251969" bottom="0.984251969" header="0.4921259845" footer="0.4921259845"/>
  <pageSetup paperSize="9" orientation="portrait" r:id="rId1"/>
  <headerFooter alignWithMargins="0">
    <oddFooter>&amp;LEmprunts&amp;CPROJET 2008&amp;REdité le&amp;D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showFormulas="1" topLeftCell="B1" zoomScale="75" workbookViewId="0">
      <selection activeCell="C55" sqref="C55"/>
    </sheetView>
  </sheetViews>
  <sheetFormatPr baseColWidth="10" defaultRowHeight="18.75" x14ac:dyDescent="0.3"/>
  <cols>
    <col min="1" max="1" width="25.28515625" style="2" bestFit="1" customWidth="1"/>
    <col min="2" max="2" width="27.42578125" style="2" bestFit="1" customWidth="1"/>
    <col min="3" max="3" width="27" style="2" bestFit="1" customWidth="1"/>
    <col min="4" max="4" width="27.140625" style="2" bestFit="1" customWidth="1"/>
    <col min="5" max="5" width="26.85546875" style="2" bestFit="1" customWidth="1"/>
    <col min="6" max="16384" width="11.42578125" style="2"/>
  </cols>
  <sheetData>
    <row r="2" spans="1:5" ht="20.100000000000001" customHeight="1" x14ac:dyDescent="0.3">
      <c r="A2" s="1" t="s">
        <v>0</v>
      </c>
      <c r="B2" s="40" t="s">
        <v>1</v>
      </c>
      <c r="C2" s="40"/>
      <c r="D2" s="40"/>
      <c r="E2" s="40"/>
    </row>
    <row r="3" spans="1:5" ht="20.100000000000001" customHeight="1" x14ac:dyDescent="0.3">
      <c r="A3" s="3" t="s">
        <v>20</v>
      </c>
      <c r="B3" s="3">
        <v>2008</v>
      </c>
      <c r="C3" s="4"/>
      <c r="D3" s="4"/>
      <c r="E3" s="4"/>
    </row>
    <row r="4" spans="1:5" ht="20.100000000000001" customHeight="1" x14ac:dyDescent="0.3">
      <c r="A4" s="3" t="s">
        <v>2</v>
      </c>
      <c r="B4" s="39" t="s">
        <v>3</v>
      </c>
      <c r="C4" s="39"/>
      <c r="D4" s="39"/>
      <c r="E4" s="39"/>
    </row>
    <row r="5" spans="1:5" ht="20.100000000000001" customHeight="1" x14ac:dyDescent="0.3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</row>
    <row r="6" spans="1:5" ht="20.100000000000001" customHeight="1" x14ac:dyDescent="0.3">
      <c r="A6" s="4" t="s">
        <v>9</v>
      </c>
      <c r="B6" s="6">
        <v>200000</v>
      </c>
      <c r="C6" s="6">
        <v>200000</v>
      </c>
      <c r="D6" s="6">
        <v>200000</v>
      </c>
      <c r="E6" s="6">
        <v>200000</v>
      </c>
    </row>
    <row r="7" spans="1:5" ht="20.100000000000001" customHeight="1" x14ac:dyDescent="0.3">
      <c r="A7" s="4" t="s">
        <v>10</v>
      </c>
      <c r="B7" s="7">
        <v>120</v>
      </c>
      <c r="C7" s="7">
        <v>120</v>
      </c>
      <c r="D7" s="7">
        <v>120</v>
      </c>
      <c r="E7" s="7">
        <v>120</v>
      </c>
    </row>
    <row r="8" spans="1:5" ht="20.100000000000001" customHeight="1" x14ac:dyDescent="0.3">
      <c r="A8" s="4" t="s">
        <v>11</v>
      </c>
      <c r="B8" s="8">
        <v>3.7916999999999998E-3</v>
      </c>
      <c r="C8" s="8">
        <v>3.4558000000000002E-3</v>
      </c>
      <c r="D8" s="8">
        <v>3.8333E-3</v>
      </c>
      <c r="E8" s="8">
        <v>4.0000000000000001E-3</v>
      </c>
    </row>
    <row r="9" spans="1:5" ht="20.100000000000001" customHeight="1" x14ac:dyDescent="0.3">
      <c r="A9" s="4" t="s">
        <v>12</v>
      </c>
      <c r="B9" s="9">
        <v>1500</v>
      </c>
      <c r="C9" s="9">
        <v>1250</v>
      </c>
      <c r="D9" s="9">
        <v>1575</v>
      </c>
      <c r="E9" s="9">
        <v>1875</v>
      </c>
    </row>
    <row r="10" spans="1:5" ht="20.100000000000001" customHeight="1" thickBot="1" x14ac:dyDescent="0.35">
      <c r="A10" s="10" t="s">
        <v>13</v>
      </c>
      <c r="B10" s="11">
        <v>400</v>
      </c>
      <c r="C10" s="11">
        <v>600</v>
      </c>
      <c r="D10" s="11">
        <v>150</v>
      </c>
      <c r="E10" s="12"/>
    </row>
    <row r="11" spans="1:5" ht="20.100000000000001" customHeight="1" x14ac:dyDescent="0.3">
      <c r="A11" s="13" t="s">
        <v>14</v>
      </c>
      <c r="B11" s="14">
        <f>B6-B10</f>
        <v>199600</v>
      </c>
      <c r="C11" s="14">
        <f>C6-C10</f>
        <v>199400</v>
      </c>
      <c r="D11" s="14">
        <f>D6-D10</f>
        <v>199850</v>
      </c>
      <c r="E11" s="14">
        <f>E6-E10</f>
        <v>200000</v>
      </c>
    </row>
    <row r="12" spans="1:5" ht="20.100000000000001" customHeight="1" x14ac:dyDescent="0.3">
      <c r="A12" s="4" t="s">
        <v>15</v>
      </c>
      <c r="B12" s="15">
        <f>B9/B7</f>
        <v>12.5</v>
      </c>
      <c r="C12" s="15">
        <f>C9/C7</f>
        <v>10.416666666666666</v>
      </c>
      <c r="D12" s="15">
        <f>D9/D7</f>
        <v>13.125</v>
      </c>
      <c r="E12" s="15">
        <f>E9/E7</f>
        <v>15.625</v>
      </c>
    </row>
    <row r="13" spans="1:5" ht="20.100000000000001" customHeight="1" x14ac:dyDescent="0.3">
      <c r="A13" s="4" t="s">
        <v>16</v>
      </c>
      <c r="B13" s="16">
        <f>-PMT(B8,B7,B6)</f>
        <v>2077.5958544175151</v>
      </c>
      <c r="C13" s="16">
        <f>-PMT(C8,C7,C6)</f>
        <v>2038.9009455811652</v>
      </c>
      <c r="D13" s="16">
        <f>-PMT(D8,D7,D6)</f>
        <v>2082.4187069851578</v>
      </c>
      <c r="E13" s="16">
        <f>-PMT(E8,E7,E6)</f>
        <v>2101.8124698029774</v>
      </c>
    </row>
    <row r="14" spans="1:5" ht="20.100000000000001" customHeight="1" x14ac:dyDescent="0.3">
      <c r="A14" s="4" t="s">
        <v>17</v>
      </c>
      <c r="B14" s="17">
        <f>B13+B12</f>
        <v>2090.0958544175151</v>
      </c>
      <c r="C14" s="17">
        <f>C13+C12</f>
        <v>2049.3176122478317</v>
      </c>
      <c r="D14" s="17">
        <f>D13+D12</f>
        <v>2095.5437069851578</v>
      </c>
      <c r="E14" s="17">
        <f>E13+E12</f>
        <v>2117.4374698029774</v>
      </c>
    </row>
    <row r="15" spans="1:5" ht="20.100000000000001" customHeight="1" x14ac:dyDescent="0.3">
      <c r="A15" s="4" t="s">
        <v>18</v>
      </c>
      <c r="B15" s="17">
        <f>B14*B7+B10</f>
        <v>251211.5025301018</v>
      </c>
      <c r="C15" s="17">
        <f>C14*C7+C10</f>
        <v>246518.11346973979</v>
      </c>
      <c r="D15" s="17">
        <f>D14*D7+D10</f>
        <v>251615.24483821893</v>
      </c>
      <c r="E15" s="17">
        <f>E14*E7+E10</f>
        <v>254092.49637635727</v>
      </c>
    </row>
    <row r="16" spans="1:5" x14ac:dyDescent="0.3">
      <c r="A16" s="18" t="s">
        <v>19</v>
      </c>
      <c r="B16" s="19" t="str">
        <f>IF(B14=MIN($B$14:$E$14),"à privilégier","")</f>
        <v/>
      </c>
      <c r="C16" s="20" t="str">
        <f>IF(C14=MIN($B$14:$E$14),"à privilégier","")</f>
        <v>à privilégier</v>
      </c>
      <c r="D16" s="20" t="str">
        <f>IF(D14=MIN($B$14:$E$14),"à privilégier","")</f>
        <v/>
      </c>
      <c r="E16" s="20" t="str">
        <f>IF(E14=MIN($B$14:$E$14),"à privilégier","")</f>
        <v/>
      </c>
    </row>
  </sheetData>
  <mergeCells count="2">
    <mergeCell ref="B4:E4"/>
    <mergeCell ref="B2:E2"/>
  </mergeCells>
  <phoneticPr fontId="2" type="noConversion"/>
  <pageMargins left="0.26" right="0.14000000000000001" top="0.984251969" bottom="0.984251969" header="0.4921259845" footer="0.4921259845"/>
  <pageSetup paperSize="9" scale="90" orientation="landscape" r:id="rId1"/>
  <headerFooter alignWithMargins="0">
    <oddFooter>&amp;LEmprunts&amp;CPROJET 2008&amp;REdité le&amp;D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Résultats</vt:lpstr>
      <vt:lpstr>Avec formules</vt:lpstr>
      <vt:lpstr>Graph1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stagiaire03</dc:creator>
  <cp:lastModifiedBy>Clic-Formation</cp:lastModifiedBy>
  <cp:lastPrinted>2011-05-16T09:35:59Z</cp:lastPrinted>
  <dcterms:created xsi:type="dcterms:W3CDTF">2011-02-22T09:39:58Z</dcterms:created>
  <dcterms:modified xsi:type="dcterms:W3CDTF">2020-12-16T16:58:46Z</dcterms:modified>
</cp:coreProperties>
</file>